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75" windowWidth="9630" windowHeight="9000" tabRatio="608" activeTab="0"/>
  </bookViews>
  <sheets>
    <sheet name="係数算出根拠" sheetId="1" r:id="rId1"/>
    <sheet name="PDATA1" sheetId="2" r:id="rId2"/>
    <sheet name="ＣＯ2_1" sheetId="3" r:id="rId3"/>
    <sheet name="PDATA2" sheetId="4" r:id="rId4"/>
    <sheet name="ＣＯ2_2" sheetId="5" r:id="rId5"/>
    <sheet name="ＣＯ2排出量" sheetId="6" r:id="rId6"/>
  </sheets>
  <definedNames>
    <definedName name="_xlnm.Print_Area" localSheetId="2">'ＣＯ2_1'!$A$2:$N$47</definedName>
    <definedName name="_xlnm.Print_Area" localSheetId="4">'ＣＯ2_2'!$A$2:$N$47</definedName>
    <definedName name="_xlnm.Print_Area" localSheetId="5">'ＣＯ2排出量'!$A$2:$L$17</definedName>
    <definedName name="_xlnm.Print_Area" localSheetId="1">'PDATA1'!$B$1:$J$52</definedName>
    <definedName name="_xlnm.Print_Area" localSheetId="3">'PDATA2'!$B$1:$J$52</definedName>
  </definedNames>
  <calcPr fullCalcOnLoad="1"/>
</workbook>
</file>

<file path=xl/sharedStrings.xml><?xml version="1.0" encoding="utf-8"?>
<sst xmlns="http://schemas.openxmlformats.org/spreadsheetml/2006/main" count="698" uniqueCount="330">
  <si>
    <t>従業員</t>
  </si>
  <si>
    <t>一般廃棄物（燃えるごみ）</t>
  </si>
  <si>
    <t>活動規模名と単位の変更は,上欄へ入力する</t>
  </si>
  <si>
    <t>活動規模</t>
  </si>
  <si>
    <t>　　↓</t>
  </si>
  <si>
    <t>項目</t>
  </si>
  <si>
    <t>単位</t>
  </si>
  <si>
    <t>売上高</t>
  </si>
  <si>
    <t>加工高</t>
  </si>
  <si>
    <t>生産重量</t>
  </si>
  <si>
    <t>　　　　　↑</t>
  </si>
  <si>
    <t>　　　↑</t>
  </si>
  <si>
    <t>活動規模名と単位の変更は,上欄へ入力する</t>
  </si>
  <si>
    <t>　単位</t>
  </si>
  <si>
    <t>無色セルへデータを入力する</t>
  </si>
  <si>
    <t>二酸化炭素排出量</t>
  </si>
  <si>
    <t>変換係数</t>
  </si>
  <si>
    <t>燃料</t>
  </si>
  <si>
    <t>　　　　　→</t>
  </si>
  <si>
    <t>ＣＯ2排出係数</t>
  </si>
  <si>
    <t>灯油</t>
  </si>
  <si>
    <t>l</t>
  </si>
  <si>
    <t>kg-ＣＯ2／l</t>
  </si>
  <si>
    <t>軽油</t>
  </si>
  <si>
    <t>Ａ重油</t>
  </si>
  <si>
    <t>Ｂ重油</t>
  </si>
  <si>
    <t>Ｃ重油</t>
  </si>
  <si>
    <t>ＬＰＧ</t>
  </si>
  <si>
    <t>kg-ＣＯ2／Kg</t>
  </si>
  <si>
    <t>都市ガス</t>
  </si>
  <si>
    <t>kg-ＣＯ2／ｍ3</t>
  </si>
  <si>
    <t>一般廃棄物（燃えるごみ）</t>
  </si>
  <si>
    <t>購入電力</t>
  </si>
  <si>
    <t>ｋｗｈ</t>
  </si>
  <si>
    <t>kg-ＣＯ2／kwh</t>
  </si>
  <si>
    <t>熱供給（蒸気）</t>
  </si>
  <si>
    <t>kg-ＣＯ2／kg</t>
  </si>
  <si>
    <t>ガソリン</t>
  </si>
  <si>
    <t>　　↑</t>
  </si>
  <si>
    <t>このシートにＤＡＴＡを入力しないで下さい。</t>
  </si>
  <si>
    <t>環境への負荷チェック（過去３期間）</t>
  </si>
  <si>
    <t>kg-ＣＯ2</t>
  </si>
  <si>
    <t>軽油</t>
  </si>
  <si>
    <t>kg-ＣＯ2／kg</t>
  </si>
  <si>
    <t>kg</t>
  </si>
  <si>
    <t>熱供給（蒸気）</t>
  </si>
  <si>
    <t>　　　項　　　目</t>
  </si>
  <si>
    <t>　</t>
  </si>
  <si>
    <t>kg</t>
  </si>
  <si>
    <t>ＬＰＧ</t>
  </si>
  <si>
    <t xml:space="preserve"> </t>
  </si>
  <si>
    <t>単　　位</t>
  </si>
  <si>
    <t>従業員</t>
  </si>
  <si>
    <t>総量（</t>
  </si>
  <si>
    <t>ｍ3</t>
  </si>
  <si>
    <t>／年）</t>
  </si>
  <si>
    <t>ｔ</t>
  </si>
  <si>
    <t>百万円</t>
  </si>
  <si>
    <t>人</t>
  </si>
  <si>
    <t xml:space="preserve"> </t>
  </si>
  <si>
    <t>kg</t>
  </si>
  <si>
    <t>kg-ＣＯ2／ｍ3</t>
  </si>
  <si>
    <t>kg-ＣＯ2／kwh</t>
  </si>
  <si>
    <t>kg-ＣＯ2／l</t>
  </si>
  <si>
    <t>kg-ＣＯ2／Kg</t>
  </si>
  <si>
    <t>l</t>
  </si>
  <si>
    <t>ＣＯ2排出量合計</t>
  </si>
  <si>
    <t>1-4</t>
  </si>
  <si>
    <t>1-5</t>
  </si>
  <si>
    <t>1-7</t>
  </si>
  <si>
    <t>1-6</t>
  </si>
  <si>
    <t>売上高</t>
  </si>
  <si>
    <t>生産重量</t>
  </si>
  <si>
    <t>百万円</t>
  </si>
  <si>
    <t>ｔ</t>
  </si>
  <si>
    <t>人</t>
  </si>
  <si>
    <t>加工高</t>
  </si>
  <si>
    <t>　</t>
  </si>
  <si>
    <t>当たり</t>
  </si>
  <si>
    <t>　　　↑</t>
  </si>
  <si>
    <t>　単位</t>
  </si>
  <si>
    <t>kg-ＣＯ2／</t>
  </si>
  <si>
    <t>kg-ＣＯ3／</t>
  </si>
  <si>
    <t>kg-ＣＯ4／</t>
  </si>
  <si>
    <t>排出係数</t>
  </si>
  <si>
    <t>ＣＯ2排出係数</t>
  </si>
  <si>
    <t>変換係数</t>
  </si>
  <si>
    <t>　　　　　→</t>
  </si>
  <si>
    <t>項目</t>
  </si>
  <si>
    <t>ｍ3</t>
  </si>
  <si>
    <t>ｋｗｈ</t>
  </si>
  <si>
    <t>排出量</t>
  </si>
  <si>
    <t>単位</t>
  </si>
  <si>
    <t>無色セルへデータを入力する</t>
  </si>
  <si>
    <t>活動規模</t>
  </si>
  <si>
    <t>二酸化炭素排出量</t>
  </si>
  <si>
    <t>　　　　　↑</t>
  </si>
  <si>
    <t>　　↓</t>
  </si>
  <si>
    <t>百万円</t>
  </si>
  <si>
    <t>灯油</t>
  </si>
  <si>
    <t>Ａ重油</t>
  </si>
  <si>
    <t>Ｂ重油</t>
  </si>
  <si>
    <t>Ｃ重油</t>
  </si>
  <si>
    <t>都市ガス</t>
  </si>
  <si>
    <t>購入電力</t>
  </si>
  <si>
    <t>ガソリン</t>
  </si>
  <si>
    <t>軽油</t>
  </si>
  <si>
    <t>　</t>
  </si>
  <si>
    <t>1-3</t>
  </si>
  <si>
    <t>燃料</t>
  </si>
  <si>
    <t>灯油</t>
  </si>
  <si>
    <t>kg-ＣＯ2／l</t>
  </si>
  <si>
    <t>軽油</t>
  </si>
  <si>
    <t>Ａ重油</t>
  </si>
  <si>
    <t>kg-ＣＯ2／l</t>
  </si>
  <si>
    <t>Ｂ重油</t>
  </si>
  <si>
    <t>Ｃ重油</t>
  </si>
  <si>
    <t>ＬＰＧ</t>
  </si>
  <si>
    <t>kg-ＣＯ2／Kg</t>
  </si>
  <si>
    <t>都市ガス</t>
  </si>
  <si>
    <t>kg-ＣＯ2／ｍ3</t>
  </si>
  <si>
    <t>kg-ＣＯ2／Kg</t>
  </si>
  <si>
    <t>kg-ＣＯ2／Kg</t>
  </si>
  <si>
    <t>購入電力</t>
  </si>
  <si>
    <t>熱供給（蒸気）</t>
  </si>
  <si>
    <t>kg-ＣＯ2／kg</t>
  </si>
  <si>
    <t>ガソリン</t>
  </si>
  <si>
    <t>kg-ＣＯ2／l</t>
  </si>
  <si>
    <t>CO2排出係数算出根拠</t>
  </si>
  <si>
    <t>算出根拠</t>
  </si>
  <si>
    <t>環境省環境活動プログラムより</t>
  </si>
  <si>
    <t>水道</t>
  </si>
  <si>
    <t>kg-ＣＯ2／トン</t>
  </si>
  <si>
    <t>金井成恭氏環境家計簿用CO2排出量計算より
上水の供給と下水の処理のために使われるエネルギー量を、産業関連分析の手法を用いて計算し、１m3（立方メートル）あたりのCO2（炭酸ガス）排出量を求めています。</t>
  </si>
  <si>
    <t>路線バス</t>
  </si>
  <si>
    <t>apssk住まい研究所環境家計簿より</t>
  </si>
  <si>
    <t>飛行機</t>
  </si>
  <si>
    <t>長距離バス</t>
  </si>
  <si>
    <t>電車・地下鉄</t>
  </si>
  <si>
    <t>電車（長距離）</t>
  </si>
  <si>
    <t>タクシー</t>
  </si>
  <si>
    <t>三菱マテリアルホーム､ページより
アルミ新地金生産1ｋｇに必要なエネルギー20.56ｋｗｈ
これに0.834kgCO2／ｋｗｈを掛けた｡</t>
  </si>
  <si>
    <t>kg-ＣＯ2／Kｇ</t>
  </si>
  <si>
    <t>（1）使用</t>
  </si>
  <si>
    <t>埋め立てごみ</t>
  </si>
  <si>
    <t>（2）一般廃棄物</t>
  </si>
  <si>
    <t>（3）産業廃棄物</t>
  </si>
  <si>
    <t>リサイクル</t>
  </si>
  <si>
    <t>廃棄</t>
  </si>
  <si>
    <t>木屑・紙くず（焼却処分）</t>
  </si>
  <si>
    <t>廃油（焼却処分）</t>
  </si>
  <si>
    <t>アルミ材（廃棄）</t>
  </si>
  <si>
    <t>アルミ</t>
  </si>
  <si>
    <t>プラスチック</t>
  </si>
  <si>
    <t>油類</t>
  </si>
  <si>
    <t>廃プラスチック（焼却処分）</t>
  </si>
  <si>
    <t>食物屑・木屑・紙屑・繊維屑　　（埋め立て処分）</t>
  </si>
  <si>
    <t>環境省温室効果ガス排出量ガイドラインver1.2　2－45ページより
埋めてして場合の排出係数140ｋｇCH4／トン　これをCO2と等価温暖化係数（21）で換算する</t>
  </si>
  <si>
    <t>ケミカルリサイクルを想定
環境省温室効果ガス排出量ガイドラインver1.2　2－35ページより
エチレン製造時のCO2排出係数と同じと仮定する｡</t>
  </si>
  <si>
    <t>サーマルリサイクルを想定
環境省温室効果ガス排出量ガイドラインver1.2　2－27ページより原油製造時のCO2排出係数プラスCH4排出係数のCO2換算値と同じと仮定する｡</t>
  </si>
  <si>
    <t>項目</t>
  </si>
  <si>
    <t>このシートにＤＡＴＡを入力しないで下さい。</t>
  </si>
  <si>
    <t>二酸化炭素排出量</t>
  </si>
  <si>
    <t xml:space="preserve"> </t>
  </si>
  <si>
    <t>　</t>
  </si>
  <si>
    <t>1</t>
  </si>
  <si>
    <t>エネルギー消費量</t>
  </si>
  <si>
    <t>2  ＣＯ2</t>
  </si>
  <si>
    <t>単  位</t>
  </si>
  <si>
    <t>3  ＣＯ2</t>
  </si>
  <si>
    <t>1-1</t>
  </si>
  <si>
    <t>kg-ＣＯ2</t>
  </si>
  <si>
    <t>自動車用燃料</t>
  </si>
  <si>
    <t>　</t>
  </si>
  <si>
    <t>活動規模単位当たりの二酸化炭素排出量</t>
  </si>
  <si>
    <t>kg-ＣＯ2／</t>
  </si>
  <si>
    <t>水</t>
  </si>
  <si>
    <t>バス</t>
  </si>
  <si>
    <t>一般廃棄物（埋め立てごみ）</t>
  </si>
  <si>
    <t>エネ</t>
  </si>
  <si>
    <t>ルギー</t>
  </si>
  <si>
    <t>交通</t>
  </si>
  <si>
    <t>手段</t>
  </si>
  <si>
    <t>の利用</t>
  </si>
  <si>
    <t>一般</t>
  </si>
  <si>
    <t>廃棄物</t>
  </si>
  <si>
    <t>産業</t>
  </si>
  <si>
    <t>プラスチック（焼却処分）</t>
  </si>
  <si>
    <t>木くず・紙くず（焼却処分）</t>
  </si>
  <si>
    <t>アルミ（埋め立て処分）</t>
  </si>
  <si>
    <t>食物屑・木屑・紙屑・繊維屑（埋立処分）</t>
  </si>
  <si>
    <t>アルミ</t>
  </si>
  <si>
    <t>プラスチック</t>
  </si>
  <si>
    <t>リサイ</t>
  </si>
  <si>
    <t>クル</t>
  </si>
  <si>
    <t>鉄くず</t>
  </si>
  <si>
    <t>愛知製鋼ホームページより
2002年度生産量（圧延・鍛造）1059千ｔ､ｃｏ2排出量599千ｔ</t>
  </si>
  <si>
    <t>　</t>
  </si>
  <si>
    <t>　</t>
  </si>
  <si>
    <t>鉄（廃棄）</t>
  </si>
  <si>
    <t>新日鉄ホーム､ページより
2000年度粗鋼生産量2600万トン､エネルギー使用量重油換算2645万ｋｌ　　×　CO2排出係数　2.83</t>
  </si>
  <si>
    <t>鉄くず（埋め立て処分）</t>
  </si>
  <si>
    <t>自動車</t>
  </si>
  <si>
    <t>資源</t>
  </si>
  <si>
    <t>使用</t>
  </si>
  <si>
    <t>1-2</t>
  </si>
  <si>
    <t>エネルギー</t>
  </si>
  <si>
    <t>資源利用</t>
  </si>
  <si>
    <t>　　　無色セルへデータを入力する</t>
  </si>
  <si>
    <t>t</t>
  </si>
  <si>
    <t>km・人</t>
  </si>
  <si>
    <t>kg-ＣＯ2／ｌ</t>
  </si>
  <si>
    <t>kg-ＣＯ2／ｋｇ</t>
  </si>
  <si>
    <t>kg-ＣＯ2／ｔ</t>
  </si>
  <si>
    <t>kg-ＣＯ2／km・人</t>
  </si>
  <si>
    <t>路線バス</t>
  </si>
  <si>
    <t>路線バス</t>
  </si>
  <si>
    <t xml:space="preserve"> ↑</t>
  </si>
  <si>
    <t xml:space="preserve"> ↑</t>
  </si>
  <si>
    <t>単位</t>
  </si>
  <si>
    <t>　　↑</t>
  </si>
  <si>
    <t>一般廃棄物</t>
  </si>
  <si>
    <t>一般廃棄物</t>
  </si>
  <si>
    <t>1-6</t>
  </si>
  <si>
    <t>産業廃棄物</t>
  </si>
  <si>
    <t>産業廃棄物</t>
  </si>
  <si>
    <t>リサイクル</t>
  </si>
  <si>
    <t>リサイクル</t>
  </si>
  <si>
    <t>1-8</t>
  </si>
  <si>
    <t>1-8</t>
  </si>
  <si>
    <t>交通手段の</t>
  </si>
  <si>
    <t>交通手段の</t>
  </si>
  <si>
    <t>利用</t>
  </si>
  <si>
    <t>利用</t>
  </si>
  <si>
    <t>（交通手段の利用を除く）</t>
  </si>
  <si>
    <t>（交通手段の利用を除く）</t>
  </si>
  <si>
    <t>（交通手段の利用含む）</t>
  </si>
  <si>
    <t>（交通手段の利用含む）</t>
  </si>
  <si>
    <t>　　交通手段の利用を除く</t>
  </si>
  <si>
    <t>　　交通手段の利用を除く</t>
  </si>
  <si>
    <t>　交通手段の利用を含む</t>
  </si>
  <si>
    <t>　交通手段の利用を含む</t>
  </si>
  <si>
    <t>エネ</t>
  </si>
  <si>
    <t>ルギー</t>
  </si>
  <si>
    <t>自動車</t>
  </si>
  <si>
    <t>kg-ＣＯ2／ｋｇ</t>
  </si>
  <si>
    <t>水</t>
  </si>
  <si>
    <t>t</t>
  </si>
  <si>
    <t>kg-ＣＯ2／ｔ</t>
  </si>
  <si>
    <t>一般</t>
  </si>
  <si>
    <t>廃棄物</t>
  </si>
  <si>
    <t>一般廃棄物（埋め立てごみ）</t>
  </si>
  <si>
    <t>産業</t>
  </si>
  <si>
    <t>廃油（焼却処分）</t>
  </si>
  <si>
    <t>プラスチック（焼却処分）</t>
  </si>
  <si>
    <t>木くず・紙くず（焼却処分）</t>
  </si>
  <si>
    <t>アルミ（埋め立て処分）</t>
  </si>
  <si>
    <t>鉄くず（埋め立て処分）</t>
  </si>
  <si>
    <t>食物屑・木屑・紙屑・繊維屑（埋立処分）</t>
  </si>
  <si>
    <t>リサイ</t>
  </si>
  <si>
    <t>アルミ</t>
  </si>
  <si>
    <t>クル</t>
  </si>
  <si>
    <t>鉄くず</t>
  </si>
  <si>
    <t>プラスチック</t>
  </si>
  <si>
    <t>油類</t>
  </si>
  <si>
    <t>交通</t>
  </si>
  <si>
    <t>飛行機</t>
  </si>
  <si>
    <t>km・人</t>
  </si>
  <si>
    <t>kg-ＣＯ2／km・人</t>
  </si>
  <si>
    <t>手段</t>
  </si>
  <si>
    <t>の利用</t>
  </si>
  <si>
    <t>長距離バス</t>
  </si>
  <si>
    <t>電車・地下鉄</t>
  </si>
  <si>
    <t>電車（長距離）</t>
  </si>
  <si>
    <t>バス</t>
  </si>
  <si>
    <t>　　　無色セルへデータを入力する</t>
  </si>
  <si>
    <t>1</t>
  </si>
  <si>
    <t>エネルギー消費量</t>
  </si>
  <si>
    <t>2  ＣＯ2</t>
  </si>
  <si>
    <t>単  位</t>
  </si>
  <si>
    <t>3  ＣＯ2</t>
  </si>
  <si>
    <t>1-1</t>
  </si>
  <si>
    <t>1-2</t>
  </si>
  <si>
    <t>エネルギー</t>
  </si>
  <si>
    <t>1-3</t>
  </si>
  <si>
    <t>自動車用燃料</t>
  </si>
  <si>
    <t>1-4</t>
  </si>
  <si>
    <t>1-5</t>
  </si>
  <si>
    <t>1-7</t>
  </si>
  <si>
    <t>ＣＯ2排出量合計</t>
  </si>
  <si>
    <t xml:space="preserve">    ↑</t>
  </si>
  <si>
    <t>　　　　PDATA2 の集計分</t>
  </si>
  <si>
    <t>（4）交通手段の利用</t>
  </si>
  <si>
    <t>1-9</t>
  </si>
  <si>
    <t>1-10</t>
  </si>
  <si>
    <t>○年○期は</t>
  </si>
  <si>
    <t>(半期ではなく､月単位に変更してもよい）</t>
  </si>
  <si>
    <t>のセルへ入力する</t>
  </si>
  <si>
    <t>二酸化炭素排出量
（交通手段の利用除く）</t>
  </si>
  <si>
    <t>二酸化炭素排出量
（交通手段の利用含む）</t>
  </si>
  <si>
    <t>データー入力シート　1</t>
  </si>
  <si>
    <t>データー入力シート　2</t>
  </si>
  <si>
    <t>kg-ＣＯ2／ｋｍ・人</t>
  </si>
  <si>
    <t>　　　　PDATA 1の集計分</t>
  </si>
  <si>
    <t>紙</t>
  </si>
  <si>
    <t>kg-ＣＯ2／ｋｇ</t>
  </si>
  <si>
    <t>三菱マテリアルホーム､ページより
アルミ新地金生産1ｋｇに必要なリサイクルエネルギー0.688ｋｗｈ
これに0.834kgCO2／ｋｗｈを掛けた｡</t>
  </si>
  <si>
    <t>紙（バージン紙）</t>
  </si>
  <si>
    <t>紙（古紙80％）</t>
  </si>
  <si>
    <t>紙製造工程のエネルギー使用量（中小企業事業団より）
　重油　0.25L／ｋｇ→　CO2排出量0.725ｋｇ-CO2／ｋｇ
　電気　1ｋｗｈ／ｋｇ→　CO2排出量0.834ｋｇ-CO2／ｋｇ</t>
  </si>
  <si>
    <t>2004年上期</t>
  </si>
  <si>
    <t>2004年下期</t>
  </si>
  <si>
    <t>2005年上期</t>
  </si>
  <si>
    <t>kg-ＣＯ2／km・人</t>
  </si>
  <si>
    <t>　</t>
  </si>
  <si>
    <t>kg-ＣＯ2</t>
  </si>
  <si>
    <t>2005年下期</t>
  </si>
  <si>
    <t>2006年上期</t>
  </si>
  <si>
    <t>2006年下期</t>
  </si>
  <si>
    <t>資源利用</t>
  </si>
  <si>
    <t>木材（間伐材）</t>
  </si>
  <si>
    <t>木材（針葉樹）</t>
  </si>
  <si>
    <t>木材（落葉樹）</t>
  </si>
  <si>
    <t>森林によるＣＯ吸収の減少：
　木材体内の炭素量は概ね50％とし、製品歩留まり50％、森林伐採後植林等により回復する割合を20％と仮定し、ＣＯ2排出量換算すると
1×0.5×（1－0.2）／0.5×3.67＝2.94kg-CO2／kg</t>
  </si>
  <si>
    <t>森林によるＣＯ吸収の減少：
　木材体内の炭素量は概ね50％とし、製品歩留まり50％、森林伐採後切り株からの自然萌芽・植林等により回復する割合を80％と仮定し、ＣＯ2排出量換算すると
1×0.5×（1－0.8）／0.5×3.67＝0.73kg-CO2／kg</t>
  </si>
  <si>
    <t>木材（広葉樹）</t>
  </si>
  <si>
    <t>木材運送・加工時の負荷があるが、森林保護と相殺する</t>
  </si>
  <si>
    <t>森林によるＣＯ吸収の減少：
　林野庁北海道支所ホームページより、木材体内の炭素量は概ね50％とし、森林伐採が少なくなることによる炭素固定減少量を算出した。
バージン紙1トンあたり木材使用料約8トン
森林伐採後植林等により回復する割合を50％と仮定すると、
内訳
　光合成（大気中からのCO2吸収）30％ (0.3)
　土壌からの炭素吸収　　　　　 20％ (0.2)
　--------------------------------------
　CO2改善寄与分（その差）　　 10% (0.1)
8×0.1＝0.8炭素トン／紙トン
これをＣＯ2排出量換算する
と　0.8×3.67＝2.94kg-CO2／kg
紙製造工程のエネルギー使用量（中小企業事業団より）
　重油　0.25L／ｋｇ→　CO2排出量0.725ｋｇ-CO2／ｋｇ
　電気　1ｋｗｈ／ｋｇ→　CO2排出量0.384ｋｇ-CO2／ｋｇ
合計　2.94＋0.73＋0.38＝4.05Kg-CO2/ｋｇ</t>
  </si>
  <si>
    <t>温室効果（ＣＯ2排出係数換算）</t>
  </si>
  <si>
    <t>温室効果ガス計算する質問について
　ホームページを見ていただいた方より、バージン紙、再生紙の使用について環境省の計算と違うのではないかとのご指摘がありました。
誤解を受けないように補足します。
この算出プログラムは、省エネ法や排出量取引のような公式的な数値を提示したものではなく、事業所の総合的な環境パフォーマンス指標の一つとして作成しものです。
以下の点で、考え方が異なっています。
（1）バージン紙、再生紙について
　公式的は算定は、製造段階による炭酸ガス排出量になっていると思います。
ここでは、不確定である生産段階以外の炭酸ガス排出量
即ち　リサイクルにより、森林伐採が減り森林によるＣＯ吸収の減少固定が増える量を推測して追加してあります。
（2）生ゴミの堆肥化について
　生ゴミを堆肥化すると、メタンガスが発生し、生ゴミから出る温室効果ガスの発生量には変化がないと思います。
しかし、そのことによって肥料を買わなくてよくなり、肥料の生産・販売・輸送における炭酸ガス排出量が減ります。
この量をメタンガス発生量と等価と設定して算出してあります。
　　　　　　　　　2008年4月10日追記</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</si>
</sst>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00_ ;[Red]\-#,##0.0000\ "/>
    <numFmt numFmtId="181" formatCode="0.00_ "/>
    <numFmt numFmtId="182" formatCode="#,##0.000_ ;[Red]\-#,##0.000\ "/>
    <numFmt numFmtId="183" formatCode="0.000_);[Red]\(0.000\)"/>
    <numFmt numFmtId="184" formatCode="0.000_ "/>
    <numFmt numFmtId="185" formatCode="0.00000_ "/>
    <numFmt numFmtId="186" formatCode="0_);\(0\)"/>
    <numFmt numFmtId="187" formatCode="0.00_);\(0.00\)"/>
    <numFmt numFmtId="188" formatCode="#,##0.00_);\(#,##0.00\)"/>
    <numFmt numFmtId="189" formatCode="#,##0.00_ "/>
    <numFmt numFmtId="190" formatCode="#,##0_ "/>
    <numFmt numFmtId="191" formatCode="#,##0.00_);[Red]\(#,##0.00\)"/>
    <numFmt numFmtId="192" formatCode="&quot;Yes&quot;;&quot;Yes&quot;;&quot;No&quot;"/>
    <numFmt numFmtId="193" formatCode="&quot;True&quot;;&quot;True&quot;;&quot;False&quot;"/>
    <numFmt numFmtId="194" formatCode="&quot;On&quot;;&quot;On&quot;;&quot;Off&quot;"/>
    <numFmt numFmtId="195" formatCode="0.000"/>
    <numFmt numFmtId="196" formatCode="0.00000000"/>
    <numFmt numFmtId="197" formatCode="0.0000000"/>
    <numFmt numFmtId="198" formatCode="0.000000"/>
    <numFmt numFmtId="199" formatCode="0.00000"/>
    <numFmt numFmtId="200" formatCode="0.0000"/>
    <numFmt numFmtId="201" formatCode="#,##0.00_ ;[Red]\-#,##0.00\ "/>
    <numFmt numFmtId="202" formatCode="0.0000000000"/>
    <numFmt numFmtId="203" formatCode="0.00000000000"/>
    <numFmt numFmtId="204" formatCode="0.000000000000"/>
    <numFmt numFmtId="205" formatCode="0.000000000"/>
    <numFmt numFmtId="206" formatCode="0.0000_ "/>
    <numFmt numFmtId="207" formatCode="0.0"/>
    <numFmt numFmtId="208" formatCode="#,##0.0_);[Red]\(#,##0.0\)"/>
    <numFmt numFmtId="209" formatCode="#,##0_);[Red]\(#,##0\)"/>
    <numFmt numFmtId="210" formatCode="0.00_);[Red]\(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Ｐゴシック"/>
      <family val="3"/>
    </font>
    <font>
      <b/>
      <sz val="11"/>
      <color indexed="10"/>
      <name val="ＭＳ Ｐゴシック"/>
      <family val="3"/>
    </font>
    <font>
      <b/>
      <sz val="20"/>
      <name val="ＭＳ Ｐゴシック"/>
      <family val="3"/>
    </font>
    <font>
      <sz val="10"/>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44"/>
        <bgColor indexed="64"/>
      </patternFill>
    </fill>
    <fill>
      <patternFill patternType="solid">
        <fgColor indexed="4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medium"/>
      <bottom style="thin"/>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color indexed="63"/>
      </bottom>
    </border>
    <border>
      <left>
        <color indexed="63"/>
      </left>
      <right>
        <color indexed="63"/>
      </right>
      <top style="medium"/>
      <bottom style="thin"/>
    </border>
    <border>
      <left style="thin"/>
      <right style="medium"/>
      <top>
        <color indexed="63"/>
      </top>
      <bottom style="medium"/>
    </border>
    <border>
      <left style="thin"/>
      <right style="medium"/>
      <top style="medium"/>
      <bottom style="thin"/>
    </border>
    <border>
      <left style="medium"/>
      <right>
        <color indexed="63"/>
      </right>
      <top style="medium"/>
      <bottom style="thin"/>
    </border>
    <border>
      <left style="thin"/>
      <right>
        <color indexed="63"/>
      </right>
      <top>
        <color indexed="63"/>
      </top>
      <bottom style="thin"/>
    </border>
    <border>
      <left>
        <color indexed="63"/>
      </left>
      <right style="medium"/>
      <top style="medium"/>
      <bottom style="thin"/>
    </border>
    <border>
      <left style="double"/>
      <right style="double"/>
      <top style="double"/>
      <bottom style="double"/>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double"/>
      <right style="double"/>
      <top style="double"/>
      <bottom style="medium"/>
    </border>
    <border>
      <left>
        <color indexed="63"/>
      </left>
      <right style="medium"/>
      <top style="thin"/>
      <bottom>
        <color indexed="63"/>
      </bottom>
    </border>
    <border>
      <left style="double"/>
      <right style="double"/>
      <top>
        <color indexed="63"/>
      </top>
      <bottom style="double"/>
    </border>
    <border>
      <left style="double"/>
      <right style="double"/>
      <top style="medium"/>
      <bottom style="double"/>
    </border>
    <border>
      <left style="thin"/>
      <right style="medium"/>
      <top style="medium"/>
      <bottom>
        <color indexed="63"/>
      </bottom>
    </border>
    <border>
      <left style="medium"/>
      <right style="medium"/>
      <top style="thin"/>
      <bottom style="thin"/>
    </border>
    <border>
      <left style="thin"/>
      <right style="medium"/>
      <top style="thin"/>
      <bottom style="medium"/>
    </border>
    <border>
      <left>
        <color indexed="63"/>
      </left>
      <right style="thin"/>
      <top>
        <color indexed="63"/>
      </top>
      <bottom>
        <color indexed="63"/>
      </bottom>
    </border>
    <border>
      <left style="medium"/>
      <right style="medium"/>
      <top style="medium"/>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thin"/>
      <right style="double"/>
      <top style="thin"/>
      <bottom style="thin"/>
    </border>
    <border>
      <left style="double"/>
      <right style="medium"/>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medium"/>
      <top style="thin"/>
      <bottom>
        <color indexed="63"/>
      </bottom>
    </border>
    <border>
      <left style="thin"/>
      <right style="double"/>
      <top style="thin"/>
      <bottom style="medium"/>
    </border>
    <border>
      <left style="thin"/>
      <right style="double"/>
      <top style="medium"/>
      <bottom style="thin"/>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style="medium"/>
      <top style="medium"/>
      <bottom style="thin"/>
    </border>
    <border>
      <left style="thin"/>
      <right style="double"/>
      <top style="medium"/>
      <bottom style="medium"/>
    </border>
    <border>
      <left style="thin"/>
      <right style="double"/>
      <top>
        <color indexed="63"/>
      </top>
      <bottom style="thin"/>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thin"/>
      <right style="thin"/>
      <top style="medium"/>
      <bottom style="thin"/>
    </border>
    <border>
      <left style="medium"/>
      <right>
        <color indexed="63"/>
      </right>
      <top style="medium"/>
      <bottom style="medium"/>
    </border>
    <border>
      <left style="thin"/>
      <right style="thin"/>
      <top style="thin"/>
      <bottom style="medium"/>
    </border>
    <border>
      <left style="thin"/>
      <right>
        <color indexed="63"/>
      </right>
      <top>
        <color indexed="63"/>
      </top>
      <bottom>
        <color indexed="63"/>
      </bottom>
    </border>
    <border>
      <left style="medium"/>
      <right style="medium"/>
      <top>
        <color indexed="63"/>
      </top>
      <bottom style="medium"/>
    </border>
    <border>
      <left style="double"/>
      <right style="medium"/>
      <top>
        <color indexed="63"/>
      </top>
      <bottom style="medium"/>
    </border>
    <border>
      <left style="thin"/>
      <right style="double"/>
      <top>
        <color indexed="63"/>
      </top>
      <bottom style="medium"/>
    </border>
    <border>
      <left style="thin"/>
      <right style="double"/>
      <top style="medium"/>
      <bottom>
        <color indexed="63"/>
      </bottom>
    </border>
    <border>
      <left style="double"/>
      <right style="medium"/>
      <top>
        <color indexed="63"/>
      </top>
      <bottom style="thin"/>
    </border>
    <border>
      <left style="double"/>
      <right style="medium"/>
      <top style="thin"/>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color indexed="63"/>
      </bottom>
    </border>
    <border>
      <left style="thin"/>
      <right style="thin"/>
      <top>
        <color indexed="63"/>
      </top>
      <bottom style="medium"/>
    </border>
    <border>
      <left style="medium"/>
      <right style="medium"/>
      <top style="medium"/>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408">
    <xf numFmtId="0" fontId="0" fillId="0" borderId="0" xfId="0" applyAlignment="1">
      <alignment/>
    </xf>
    <xf numFmtId="0" fontId="0" fillId="0" borderId="0" xfId="0" applyBorder="1" applyAlignment="1">
      <alignment/>
    </xf>
    <xf numFmtId="0" fontId="0" fillId="33" borderId="10" xfId="0" applyFill="1" applyBorder="1" applyAlignment="1">
      <alignment/>
    </xf>
    <xf numFmtId="0" fontId="0" fillId="0" borderId="0" xfId="0" applyFill="1" applyBorder="1" applyAlignment="1">
      <alignment/>
    </xf>
    <xf numFmtId="0" fontId="4" fillId="0" borderId="0" xfId="0" applyFont="1" applyAlignment="1">
      <alignment/>
    </xf>
    <xf numFmtId="0" fontId="0" fillId="34" borderId="10" xfId="0" applyFill="1" applyBorder="1" applyAlignment="1">
      <alignment/>
    </xf>
    <xf numFmtId="0" fontId="0" fillId="34"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49" fontId="0" fillId="35" borderId="14" xfId="0" applyNumberFormat="1"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3" borderId="23" xfId="0" applyFill="1" applyBorder="1" applyAlignment="1">
      <alignment/>
    </xf>
    <xf numFmtId="0" fontId="5" fillId="0" borderId="0" xfId="0" applyFont="1" applyAlignment="1">
      <alignment/>
    </xf>
    <xf numFmtId="0" fontId="6" fillId="0" borderId="0" xfId="0" applyFont="1" applyAlignment="1">
      <alignment/>
    </xf>
    <xf numFmtId="0" fontId="0" fillId="34" borderId="24" xfId="0" applyFill="1" applyBorder="1" applyAlignment="1">
      <alignment/>
    </xf>
    <xf numFmtId="0" fontId="0" fillId="34" borderId="25" xfId="0" applyFill="1" applyBorder="1" applyAlignment="1">
      <alignment/>
    </xf>
    <xf numFmtId="0" fontId="0" fillId="0" borderId="0" xfId="0" applyFill="1" applyAlignment="1">
      <alignment/>
    </xf>
    <xf numFmtId="0" fontId="0" fillId="35" borderId="26" xfId="0" applyFill="1" applyBorder="1" applyAlignment="1">
      <alignment/>
    </xf>
    <xf numFmtId="0" fontId="0" fillId="34" borderId="27" xfId="0" applyFill="1" applyBorder="1" applyAlignment="1">
      <alignment/>
    </xf>
    <xf numFmtId="0" fontId="0" fillId="34" borderId="28" xfId="0" applyFill="1" applyBorder="1" applyAlignment="1">
      <alignment/>
    </xf>
    <xf numFmtId="0" fontId="0" fillId="35" borderId="29" xfId="0" applyFill="1" applyBorder="1" applyAlignment="1">
      <alignment/>
    </xf>
    <xf numFmtId="0" fontId="0" fillId="34" borderId="30" xfId="0" applyFill="1" applyBorder="1" applyAlignment="1">
      <alignment/>
    </xf>
    <xf numFmtId="0" fontId="5" fillId="36" borderId="0" xfId="0" applyFont="1" applyFill="1" applyAlignment="1">
      <alignment/>
    </xf>
    <xf numFmtId="0" fontId="0" fillId="36" borderId="0" xfId="0" applyFill="1" applyAlignment="1">
      <alignment/>
    </xf>
    <xf numFmtId="0" fontId="6" fillId="36" borderId="0" xfId="0" applyFont="1" applyFill="1" applyBorder="1" applyAlignment="1">
      <alignment/>
    </xf>
    <xf numFmtId="0" fontId="6" fillId="36" borderId="0" xfId="0" applyFont="1" applyFill="1" applyAlignment="1">
      <alignment/>
    </xf>
    <xf numFmtId="0" fontId="0" fillId="36" borderId="0" xfId="0" applyFill="1" applyBorder="1" applyAlignment="1">
      <alignment/>
    </xf>
    <xf numFmtId="0" fontId="0" fillId="0" borderId="31" xfId="0" applyBorder="1" applyAlignment="1">
      <alignment/>
    </xf>
    <xf numFmtId="0" fontId="0" fillId="35" borderId="11" xfId="0" applyFill="1" applyBorder="1" applyAlignment="1">
      <alignment/>
    </xf>
    <xf numFmtId="0" fontId="7" fillId="0" borderId="0" xfId="0" applyFont="1" applyFill="1" applyAlignment="1">
      <alignment/>
    </xf>
    <xf numFmtId="0" fontId="0" fillId="37" borderId="32" xfId="0" applyFill="1" applyBorder="1" applyAlignment="1">
      <alignment/>
    </xf>
    <xf numFmtId="0" fontId="0" fillId="37" borderId="33" xfId="0" applyFill="1" applyBorder="1" applyAlignment="1">
      <alignment/>
    </xf>
    <xf numFmtId="0" fontId="0" fillId="37" borderId="34" xfId="0" applyFill="1" applyBorder="1" applyAlignment="1">
      <alignment/>
    </xf>
    <xf numFmtId="0" fontId="0" fillId="37" borderId="35" xfId="0" applyFill="1" applyBorder="1" applyAlignment="1">
      <alignment/>
    </xf>
    <xf numFmtId="38" fontId="0" fillId="37" borderId="36" xfId="49" applyFont="1" applyFill="1" applyBorder="1" applyAlignment="1">
      <alignment/>
    </xf>
    <xf numFmtId="0" fontId="0" fillId="35" borderId="37" xfId="0" applyFill="1" applyBorder="1" applyAlignment="1">
      <alignment/>
    </xf>
    <xf numFmtId="0" fontId="0" fillId="35" borderId="30" xfId="0" applyFill="1" applyBorder="1" applyAlignment="1">
      <alignment/>
    </xf>
    <xf numFmtId="0" fontId="0" fillId="35" borderId="38" xfId="0" applyFill="1" applyBorder="1" applyAlignment="1">
      <alignment/>
    </xf>
    <xf numFmtId="0" fontId="0" fillId="34" borderId="39" xfId="0" applyFill="1" applyBorder="1" applyAlignment="1">
      <alignment wrapText="1"/>
    </xf>
    <xf numFmtId="0" fontId="0" fillId="35" borderId="40" xfId="0" applyFill="1" applyBorder="1" applyAlignment="1">
      <alignment/>
    </xf>
    <xf numFmtId="0" fontId="0" fillId="37" borderId="41" xfId="0" applyFill="1" applyBorder="1" applyAlignment="1">
      <alignment/>
    </xf>
    <xf numFmtId="0" fontId="0" fillId="34" borderId="42" xfId="0" applyFill="1" applyBorder="1" applyAlignment="1">
      <alignment wrapText="1"/>
    </xf>
    <xf numFmtId="49" fontId="0" fillId="34" borderId="43" xfId="0" applyNumberFormat="1" applyFill="1" applyBorder="1" applyAlignment="1">
      <alignment wrapText="1"/>
    </xf>
    <xf numFmtId="0" fontId="0" fillId="34" borderId="42" xfId="0" applyFill="1" applyBorder="1" applyAlignment="1">
      <alignment/>
    </xf>
    <xf numFmtId="0" fontId="0" fillId="34" borderId="44" xfId="0" applyFill="1" applyBorder="1" applyAlignment="1">
      <alignment wrapText="1"/>
    </xf>
    <xf numFmtId="49" fontId="0" fillId="34" borderId="45" xfId="0" applyNumberFormat="1" applyFill="1" applyBorder="1" applyAlignment="1">
      <alignment wrapText="1"/>
    </xf>
    <xf numFmtId="0" fontId="0" fillId="34" borderId="46" xfId="0" applyFill="1" applyBorder="1" applyAlignment="1">
      <alignment/>
    </xf>
    <xf numFmtId="0" fontId="0" fillId="34" borderId="47" xfId="0" applyFill="1" applyBorder="1" applyAlignment="1">
      <alignment wrapText="1"/>
    </xf>
    <xf numFmtId="0" fontId="0" fillId="34" borderId="46" xfId="0" applyFill="1" applyBorder="1" applyAlignment="1">
      <alignment wrapText="1"/>
    </xf>
    <xf numFmtId="0" fontId="0" fillId="34" borderId="41" xfId="0" applyFill="1" applyBorder="1" applyAlignment="1">
      <alignment wrapText="1"/>
    </xf>
    <xf numFmtId="0" fontId="0" fillId="38" borderId="48" xfId="0" applyFill="1" applyBorder="1" applyAlignment="1">
      <alignment/>
    </xf>
    <xf numFmtId="0" fontId="0" fillId="38" borderId="15" xfId="0" applyFill="1" applyBorder="1" applyAlignment="1">
      <alignment/>
    </xf>
    <xf numFmtId="0" fontId="0" fillId="38" borderId="49" xfId="0" applyFill="1" applyBorder="1" applyAlignment="1">
      <alignment/>
    </xf>
    <xf numFmtId="0" fontId="0" fillId="38" borderId="50" xfId="0" applyFill="1" applyBorder="1" applyAlignment="1">
      <alignment/>
    </xf>
    <xf numFmtId="0" fontId="0" fillId="0" borderId="51" xfId="0" applyBorder="1" applyAlignment="1">
      <alignment/>
    </xf>
    <xf numFmtId="0" fontId="0" fillId="35" borderId="52" xfId="0" applyFill="1" applyBorder="1" applyAlignment="1">
      <alignment/>
    </xf>
    <xf numFmtId="0" fontId="0" fillId="0" borderId="53" xfId="0" applyBorder="1" applyAlignment="1">
      <alignment/>
    </xf>
    <xf numFmtId="0" fontId="0" fillId="0" borderId="54" xfId="0" applyBorder="1" applyAlignment="1">
      <alignment/>
    </xf>
    <xf numFmtId="0" fontId="0" fillId="35" borderId="50" xfId="0" applyFill="1" applyBorder="1" applyAlignment="1">
      <alignment/>
    </xf>
    <xf numFmtId="191" fontId="0" fillId="37" borderId="10" xfId="0" applyNumberFormat="1" applyFill="1" applyBorder="1" applyAlignment="1">
      <alignment/>
    </xf>
    <xf numFmtId="0" fontId="0" fillId="34" borderId="42" xfId="0" applyFill="1" applyBorder="1" applyAlignment="1">
      <alignment horizontal="center"/>
    </xf>
    <xf numFmtId="0" fontId="0" fillId="34" borderId="44" xfId="0" applyFill="1" applyBorder="1" applyAlignment="1">
      <alignment horizontal="center"/>
    </xf>
    <xf numFmtId="0" fontId="0" fillId="34" borderId="55" xfId="0" applyFill="1" applyBorder="1" applyAlignment="1">
      <alignment/>
    </xf>
    <xf numFmtId="38" fontId="0" fillId="35" borderId="19" xfId="49" applyFill="1" applyBorder="1" applyAlignment="1">
      <alignment/>
    </xf>
    <xf numFmtId="0" fontId="0" fillId="34" borderId="47" xfId="0" applyFill="1" applyBorder="1" applyAlignment="1">
      <alignment horizontal="right" wrapText="1"/>
    </xf>
    <xf numFmtId="0" fontId="5" fillId="0" borderId="0" xfId="0" applyFont="1" applyFill="1" applyAlignment="1">
      <alignment/>
    </xf>
    <xf numFmtId="0" fontId="9" fillId="0" borderId="0" xfId="0" applyFont="1" applyFill="1" applyAlignment="1">
      <alignment/>
    </xf>
    <xf numFmtId="0" fontId="0" fillId="0" borderId="46" xfId="0" applyFill="1" applyBorder="1" applyAlignment="1">
      <alignment/>
    </xf>
    <xf numFmtId="0" fontId="0" fillId="0" borderId="14" xfId="0" applyBorder="1" applyAlignment="1">
      <alignment/>
    </xf>
    <xf numFmtId="0" fontId="8" fillId="0" borderId="56" xfId="0" applyFont="1" applyFill="1" applyBorder="1" applyAlignment="1">
      <alignment/>
    </xf>
    <xf numFmtId="0" fontId="8" fillId="0" borderId="0" xfId="0" applyFont="1" applyAlignment="1">
      <alignment/>
    </xf>
    <xf numFmtId="0" fontId="0" fillId="0" borderId="48" xfId="0" applyFill="1" applyBorder="1" applyAlignment="1">
      <alignment vertical="center"/>
    </xf>
    <xf numFmtId="0" fontId="0" fillId="0" borderId="17" xfId="0" applyFill="1" applyBorder="1" applyAlignment="1">
      <alignment vertical="center"/>
    </xf>
    <xf numFmtId="0" fontId="0" fillId="0" borderId="57" xfId="0" applyFill="1" applyBorder="1" applyAlignment="1">
      <alignment vertical="center"/>
    </xf>
    <xf numFmtId="0" fontId="8" fillId="0" borderId="0" xfId="0" applyFont="1" applyAlignment="1">
      <alignment wrapText="1"/>
    </xf>
    <xf numFmtId="0" fontId="0" fillId="0" borderId="58" xfId="0" applyBorder="1" applyAlignment="1">
      <alignment/>
    </xf>
    <xf numFmtId="0" fontId="0" fillId="0" borderId="59" xfId="0" applyFill="1" applyBorder="1" applyAlignment="1">
      <alignment vertical="center"/>
    </xf>
    <xf numFmtId="0" fontId="0" fillId="0" borderId="27" xfId="0" applyFill="1" applyBorder="1" applyAlignment="1">
      <alignment vertical="center"/>
    </xf>
    <xf numFmtId="0" fontId="0" fillId="0" borderId="60" xfId="0" applyFill="1" applyBorder="1" applyAlignment="1">
      <alignment horizontal="center"/>
    </xf>
    <xf numFmtId="0" fontId="8" fillId="0" borderId="59" xfId="0" applyFont="1" applyFill="1" applyBorder="1" applyAlignment="1">
      <alignment/>
    </xf>
    <xf numFmtId="0" fontId="0" fillId="0" borderId="56" xfId="0" applyFill="1" applyBorder="1" applyAlignment="1">
      <alignment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63" xfId="0" applyFill="1" applyBorder="1" applyAlignment="1">
      <alignment vertical="center"/>
    </xf>
    <xf numFmtId="0" fontId="0" fillId="0" borderId="13" xfId="0" applyBorder="1" applyAlignment="1">
      <alignment/>
    </xf>
    <xf numFmtId="0" fontId="0" fillId="0" borderId="62" xfId="0" applyBorder="1" applyAlignment="1">
      <alignment vertical="center"/>
    </xf>
    <xf numFmtId="0" fontId="8" fillId="0" borderId="56" xfId="0" applyFont="1" applyFill="1" applyBorder="1" applyAlignment="1">
      <alignment wrapText="1"/>
    </xf>
    <xf numFmtId="0" fontId="0" fillId="0" borderId="59" xfId="0" applyBorder="1" applyAlignment="1">
      <alignment vertical="center"/>
    </xf>
    <xf numFmtId="0" fontId="0" fillId="0" borderId="56" xfId="0" applyBorder="1" applyAlignment="1">
      <alignment vertical="center"/>
    </xf>
    <xf numFmtId="0" fontId="0" fillId="0" borderId="63" xfId="0" applyBorder="1" applyAlignment="1">
      <alignment vertical="center"/>
    </xf>
    <xf numFmtId="0" fontId="8" fillId="0" borderId="59" xfId="0" applyFont="1" applyBorder="1" applyAlignment="1">
      <alignment wrapText="1"/>
    </xf>
    <xf numFmtId="0" fontId="8" fillId="0" borderId="59" xfId="0" applyFont="1" applyFill="1" applyBorder="1" applyAlignment="1">
      <alignment wrapText="1"/>
    </xf>
    <xf numFmtId="0" fontId="0" fillId="0" borderId="17" xfId="0" applyFill="1" applyBorder="1" applyAlignment="1">
      <alignment/>
    </xf>
    <xf numFmtId="0" fontId="0" fillId="0" borderId="42" xfId="0" applyBorder="1" applyAlignment="1">
      <alignment/>
    </xf>
    <xf numFmtId="0" fontId="5" fillId="0" borderId="46" xfId="0" applyFont="1" applyFill="1" applyBorder="1" applyAlignment="1">
      <alignment/>
    </xf>
    <xf numFmtId="0" fontId="0" fillId="0" borderId="27" xfId="0" applyFill="1" applyBorder="1" applyAlignment="1">
      <alignment/>
    </xf>
    <xf numFmtId="0" fontId="0" fillId="0" borderId="42" xfId="0" applyFill="1" applyBorder="1" applyAlignment="1">
      <alignment/>
    </xf>
    <xf numFmtId="0" fontId="8" fillId="0" borderId="42" xfId="0" applyFont="1" applyFill="1" applyBorder="1" applyAlignment="1">
      <alignment/>
    </xf>
    <xf numFmtId="0" fontId="0" fillId="0" borderId="59" xfId="0" applyFill="1" applyBorder="1" applyAlignment="1">
      <alignment/>
    </xf>
    <xf numFmtId="0" fontId="8" fillId="0" borderId="46" xfId="0" applyFont="1" applyFill="1" applyBorder="1" applyAlignment="1">
      <alignment/>
    </xf>
    <xf numFmtId="0" fontId="8" fillId="0" borderId="56" xfId="0" applyFont="1" applyBorder="1" applyAlignment="1">
      <alignment wrapText="1"/>
    </xf>
    <xf numFmtId="0" fontId="8" fillId="0" borderId="63" xfId="0" applyFont="1" applyBorder="1" applyAlignment="1">
      <alignment wrapText="1"/>
    </xf>
    <xf numFmtId="0" fontId="8" fillId="0" borderId="42" xfId="0" applyFont="1" applyBorder="1" applyAlignment="1">
      <alignment/>
    </xf>
    <xf numFmtId="0" fontId="0" fillId="0" borderId="63" xfId="0" applyBorder="1" applyAlignment="1">
      <alignment vertical="center" wrapText="1"/>
    </xf>
    <xf numFmtId="0" fontId="0" fillId="38" borderId="48" xfId="0" applyFont="1" applyFill="1" applyBorder="1" applyAlignment="1">
      <alignment/>
    </xf>
    <xf numFmtId="0" fontId="0" fillId="38" borderId="64" xfId="0" applyFont="1" applyFill="1" applyBorder="1" applyAlignment="1">
      <alignment/>
    </xf>
    <xf numFmtId="38" fontId="0" fillId="35" borderId="19" xfId="49" applyFont="1" applyFill="1" applyBorder="1" applyAlignment="1">
      <alignment/>
    </xf>
    <xf numFmtId="0" fontId="0" fillId="35" borderId="64" xfId="0" applyFont="1" applyFill="1" applyBorder="1" applyAlignment="1">
      <alignment/>
    </xf>
    <xf numFmtId="0" fontId="0" fillId="38" borderId="49" xfId="0" applyFont="1" applyFill="1" applyBorder="1" applyAlignment="1">
      <alignment/>
    </xf>
    <xf numFmtId="0" fontId="0" fillId="38" borderId="65" xfId="0" applyFont="1" applyFill="1" applyBorder="1" applyAlignment="1">
      <alignment/>
    </xf>
    <xf numFmtId="38" fontId="0" fillId="35" borderId="20" xfId="49" applyFont="1" applyFill="1" applyBorder="1" applyAlignment="1">
      <alignment/>
    </xf>
    <xf numFmtId="0" fontId="0" fillId="35" borderId="65" xfId="0" applyFont="1" applyFill="1" applyBorder="1" applyAlignment="1">
      <alignment/>
    </xf>
    <xf numFmtId="182" fontId="0" fillId="35" borderId="22" xfId="49" applyNumberFormat="1" applyFont="1" applyFill="1" applyBorder="1" applyAlignment="1">
      <alignment/>
    </xf>
    <xf numFmtId="38" fontId="0" fillId="33" borderId="23" xfId="49" applyFont="1" applyFill="1" applyBorder="1" applyAlignment="1">
      <alignment/>
    </xf>
    <xf numFmtId="38" fontId="0" fillId="0" borderId="0" xfId="49" applyFont="1" applyAlignment="1">
      <alignment/>
    </xf>
    <xf numFmtId="38" fontId="0" fillId="37" borderId="15" xfId="49" applyFont="1" applyFill="1" applyBorder="1" applyAlignment="1">
      <alignment/>
    </xf>
    <xf numFmtId="0" fontId="0" fillId="35" borderId="64" xfId="0" applyFill="1" applyBorder="1" applyAlignment="1">
      <alignment/>
    </xf>
    <xf numFmtId="0" fontId="0" fillId="39" borderId="66" xfId="0" applyFill="1" applyBorder="1" applyAlignment="1">
      <alignment/>
    </xf>
    <xf numFmtId="0" fontId="0" fillId="34" borderId="61" xfId="0" applyFill="1" applyBorder="1" applyAlignment="1">
      <alignment horizontal="center"/>
    </xf>
    <xf numFmtId="0" fontId="0" fillId="0" borderId="0" xfId="0" applyFill="1" applyBorder="1" applyAlignment="1">
      <alignment vertical="center"/>
    </xf>
    <xf numFmtId="0" fontId="0" fillId="35" borderId="67" xfId="0" applyFill="1" applyBorder="1" applyAlignment="1">
      <alignment/>
    </xf>
    <xf numFmtId="0" fontId="0" fillId="35" borderId="68" xfId="0" applyFill="1" applyBorder="1" applyAlignment="1">
      <alignment/>
    </xf>
    <xf numFmtId="0" fontId="0" fillId="37" borderId="68" xfId="0" applyFill="1" applyBorder="1" applyAlignment="1">
      <alignment/>
    </xf>
    <xf numFmtId="0" fontId="0" fillId="40" borderId="67" xfId="0" applyFill="1" applyBorder="1" applyAlignment="1">
      <alignment/>
    </xf>
    <xf numFmtId="0" fontId="0" fillId="40" borderId="21" xfId="0" applyFill="1" applyBorder="1" applyAlignment="1">
      <alignment/>
    </xf>
    <xf numFmtId="0" fontId="0" fillId="41" borderId="15" xfId="0" applyFill="1" applyBorder="1" applyAlignment="1">
      <alignment/>
    </xf>
    <xf numFmtId="0" fontId="0" fillId="39" borderId="10" xfId="0" applyFill="1" applyBorder="1" applyAlignment="1">
      <alignment/>
    </xf>
    <xf numFmtId="56" fontId="0" fillId="35" borderId="67" xfId="0" applyNumberFormat="1" applyFill="1" applyBorder="1" applyAlignment="1" quotePrefix="1">
      <alignment/>
    </xf>
    <xf numFmtId="49" fontId="0" fillId="35" borderId="67" xfId="0" applyNumberFormat="1" applyFill="1" applyBorder="1" applyAlignment="1">
      <alignment/>
    </xf>
    <xf numFmtId="0" fontId="0" fillId="35" borderId="69" xfId="0" applyFill="1" applyBorder="1" applyAlignment="1">
      <alignment/>
    </xf>
    <xf numFmtId="0" fontId="0" fillId="39" borderId="69" xfId="0" applyFill="1" applyBorder="1" applyAlignment="1">
      <alignment/>
    </xf>
    <xf numFmtId="0" fontId="0" fillId="39" borderId="68" xfId="0" applyFill="1" applyBorder="1" applyAlignment="1">
      <alignment/>
    </xf>
    <xf numFmtId="0" fontId="0" fillId="39" borderId="50" xfId="0" applyFill="1" applyBorder="1" applyAlignment="1">
      <alignment/>
    </xf>
    <xf numFmtId="0" fontId="0" fillId="40" borderId="69" xfId="0" applyFill="1" applyBorder="1" applyAlignment="1">
      <alignment/>
    </xf>
    <xf numFmtId="49" fontId="0" fillId="40" borderId="67" xfId="0" applyNumberFormat="1" applyFill="1" applyBorder="1" applyAlignment="1">
      <alignment/>
    </xf>
    <xf numFmtId="0" fontId="0" fillId="40" borderId="20" xfId="0" applyFill="1" applyBorder="1" applyAlignment="1">
      <alignment/>
    </xf>
    <xf numFmtId="0" fontId="0" fillId="40" borderId="50" xfId="0" applyFill="1" applyBorder="1" applyAlignment="1">
      <alignment/>
    </xf>
    <xf numFmtId="0" fontId="0" fillId="40" borderId="68" xfId="0" applyFill="1" applyBorder="1" applyAlignment="1">
      <alignment/>
    </xf>
    <xf numFmtId="0" fontId="0" fillId="41" borderId="69" xfId="0" applyFill="1" applyBorder="1" applyAlignment="1">
      <alignment/>
    </xf>
    <xf numFmtId="49" fontId="0" fillId="34" borderId="43" xfId="0" applyNumberFormat="1" applyFill="1" applyBorder="1" applyAlignment="1">
      <alignment/>
    </xf>
    <xf numFmtId="0" fontId="0" fillId="34" borderId="69" xfId="0" applyFill="1" applyBorder="1" applyAlignment="1">
      <alignment/>
    </xf>
    <xf numFmtId="0" fontId="0" fillId="39" borderId="70" xfId="0" applyFill="1" applyBorder="1" applyAlignment="1">
      <alignment/>
    </xf>
    <xf numFmtId="0" fontId="0" fillId="40" borderId="70" xfId="0" applyFill="1" applyBorder="1" applyAlignment="1">
      <alignment/>
    </xf>
    <xf numFmtId="0" fontId="0" fillId="41" borderId="70" xfId="0" applyFill="1" applyBorder="1" applyAlignment="1">
      <alignment/>
    </xf>
    <xf numFmtId="0" fontId="0" fillId="35" borderId="71" xfId="0" applyFill="1"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32" xfId="0" applyFill="1" applyBorder="1" applyAlignment="1">
      <alignment vertical="center"/>
    </xf>
    <xf numFmtId="0" fontId="8" fillId="0" borderId="32" xfId="0" applyFont="1" applyBorder="1" applyAlignment="1">
      <alignment wrapText="1"/>
    </xf>
    <xf numFmtId="0" fontId="0" fillId="37" borderId="75" xfId="0" applyFill="1" applyBorder="1" applyAlignment="1">
      <alignment/>
    </xf>
    <xf numFmtId="0" fontId="0" fillId="40" borderId="17" xfId="0" applyFill="1" applyBorder="1" applyAlignment="1">
      <alignment/>
    </xf>
    <xf numFmtId="0" fontId="0" fillId="35" borderId="27" xfId="0" applyFill="1" applyBorder="1" applyAlignment="1">
      <alignment/>
    </xf>
    <xf numFmtId="0" fontId="0" fillId="36" borderId="42" xfId="0" applyFill="1" applyBorder="1" applyAlignment="1">
      <alignment/>
    </xf>
    <xf numFmtId="0" fontId="0" fillId="41" borderId="17" xfId="0" applyFill="1" applyBorder="1" applyAlignment="1">
      <alignment/>
    </xf>
    <xf numFmtId="0" fontId="0" fillId="36" borderId="13" xfId="0" applyFill="1" applyBorder="1" applyAlignment="1">
      <alignment/>
    </xf>
    <xf numFmtId="0" fontId="0" fillId="39" borderId="76" xfId="0" applyFill="1" applyBorder="1" applyAlignment="1">
      <alignment/>
    </xf>
    <xf numFmtId="0" fontId="0" fillId="40" borderId="77" xfId="0" applyFill="1"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40" borderId="76" xfId="0" applyFill="1" applyBorder="1" applyAlignment="1">
      <alignment/>
    </xf>
    <xf numFmtId="0" fontId="0" fillId="41" borderId="77" xfId="0" applyFill="1" applyBorder="1" applyAlignment="1">
      <alignment/>
    </xf>
    <xf numFmtId="0" fontId="6" fillId="36" borderId="42" xfId="0" applyFont="1" applyFill="1" applyBorder="1" applyAlignment="1">
      <alignment/>
    </xf>
    <xf numFmtId="0" fontId="0" fillId="36" borderId="14" xfId="0" applyFill="1" applyBorder="1" applyAlignment="1">
      <alignment/>
    </xf>
    <xf numFmtId="0" fontId="0" fillId="35" borderId="81" xfId="0" applyFill="1" applyBorder="1" applyAlignment="1">
      <alignment/>
    </xf>
    <xf numFmtId="0" fontId="0" fillId="36" borderId="46" xfId="0" applyFill="1" applyBorder="1" applyAlignment="1">
      <alignment/>
    </xf>
    <xf numFmtId="0" fontId="0" fillId="39" borderId="21" xfId="0" applyFill="1" applyBorder="1" applyAlignment="1">
      <alignment/>
    </xf>
    <xf numFmtId="0" fontId="0" fillId="41" borderId="67" xfId="0" applyFill="1" applyBorder="1" applyAlignment="1">
      <alignment/>
    </xf>
    <xf numFmtId="0" fontId="0" fillId="41" borderId="21" xfId="0" applyFill="1" applyBorder="1" applyAlignment="1">
      <alignment/>
    </xf>
    <xf numFmtId="0" fontId="0" fillId="41" borderId="68" xfId="0" applyFill="1" applyBorder="1" applyAlignment="1">
      <alignment/>
    </xf>
    <xf numFmtId="0" fontId="0" fillId="34" borderId="36" xfId="0" applyFill="1" applyBorder="1" applyAlignment="1">
      <alignment/>
    </xf>
    <xf numFmtId="0" fontId="0" fillId="34" borderId="33" xfId="0" applyFill="1" applyBorder="1" applyAlignment="1">
      <alignment horizontal="center"/>
    </xf>
    <xf numFmtId="0" fontId="0" fillId="34" borderId="34" xfId="0" applyFill="1" applyBorder="1" applyAlignment="1">
      <alignment horizontal="right"/>
    </xf>
    <xf numFmtId="0" fontId="0" fillId="34" borderId="18" xfId="0" applyFill="1" applyBorder="1" applyAlignment="1">
      <alignment/>
    </xf>
    <xf numFmtId="0" fontId="0" fillId="35" borderId="76" xfId="0" applyFill="1" applyBorder="1" applyAlignment="1">
      <alignment/>
    </xf>
    <xf numFmtId="0" fontId="0" fillId="35" borderId="82" xfId="0" applyFill="1" applyBorder="1" applyAlignment="1">
      <alignment/>
    </xf>
    <xf numFmtId="0" fontId="0" fillId="35" borderId="77" xfId="0" applyFill="1" applyBorder="1" applyAlignment="1">
      <alignment/>
    </xf>
    <xf numFmtId="0" fontId="0" fillId="39" borderId="67" xfId="0" applyFill="1" applyBorder="1" applyAlignment="1">
      <alignment/>
    </xf>
    <xf numFmtId="0" fontId="0" fillId="39" borderId="77" xfId="0" applyFill="1" applyBorder="1" applyAlignment="1">
      <alignment/>
    </xf>
    <xf numFmtId="0" fontId="0" fillId="39" borderId="83" xfId="0" applyFill="1" applyBorder="1" applyAlignment="1">
      <alignment/>
    </xf>
    <xf numFmtId="0" fontId="0" fillId="39" borderId="15" xfId="0" applyFill="1" applyBorder="1" applyAlignment="1">
      <alignment/>
    </xf>
    <xf numFmtId="0" fontId="0" fillId="40" borderId="10" xfId="0" applyFill="1" applyBorder="1" applyAlignment="1">
      <alignment/>
    </xf>
    <xf numFmtId="0" fontId="0" fillId="33" borderId="67" xfId="0" applyFill="1" applyBorder="1" applyAlignment="1">
      <alignment/>
    </xf>
    <xf numFmtId="0" fontId="0" fillId="33" borderId="68" xfId="0" applyFill="1" applyBorder="1" applyAlignment="1">
      <alignment/>
    </xf>
    <xf numFmtId="0" fontId="0" fillId="34" borderId="0" xfId="0" applyFill="1" applyAlignment="1">
      <alignment/>
    </xf>
    <xf numFmtId="182" fontId="0" fillId="35" borderId="22" xfId="49" applyNumberFormat="1" applyFill="1" applyBorder="1" applyAlignment="1">
      <alignment/>
    </xf>
    <xf numFmtId="38" fontId="0" fillId="33" borderId="23" xfId="49" applyFill="1" applyBorder="1" applyAlignment="1">
      <alignment/>
    </xf>
    <xf numFmtId="38" fontId="0" fillId="0" borderId="0" xfId="49" applyAlignment="1">
      <alignment/>
    </xf>
    <xf numFmtId="38" fontId="0" fillId="37" borderId="15" xfId="49" applyFill="1" applyBorder="1" applyAlignment="1">
      <alignment/>
    </xf>
    <xf numFmtId="0" fontId="0" fillId="0" borderId="84" xfId="0" applyBorder="1" applyAlignment="1">
      <alignment/>
    </xf>
    <xf numFmtId="0" fontId="6" fillId="0" borderId="0" xfId="0" applyFont="1" applyFill="1" applyBorder="1" applyAlignment="1">
      <alignment/>
    </xf>
    <xf numFmtId="0" fontId="6" fillId="0" borderId="25" xfId="0" applyFont="1" applyFill="1" applyBorder="1" applyAlignment="1">
      <alignment/>
    </xf>
    <xf numFmtId="0" fontId="0" fillId="0" borderId="61" xfId="49" applyNumberFormat="1" applyFill="1" applyBorder="1" applyAlignment="1">
      <alignment horizontal="right" vertical="center"/>
    </xf>
    <xf numFmtId="0" fontId="0" fillId="0" borderId="62" xfId="0" applyNumberFormat="1" applyFill="1" applyBorder="1" applyAlignment="1">
      <alignment horizontal="right" vertical="center"/>
    </xf>
    <xf numFmtId="0" fontId="0" fillId="0" borderId="62" xfId="49" applyNumberFormat="1" applyFill="1" applyBorder="1" applyAlignment="1">
      <alignment horizontal="right" vertical="center"/>
    </xf>
    <xf numFmtId="0" fontId="0" fillId="0" borderId="61" xfId="0" applyNumberFormat="1" applyFill="1" applyBorder="1" applyAlignment="1">
      <alignment horizontal="right" vertical="center"/>
    </xf>
    <xf numFmtId="0" fontId="0" fillId="0" borderId="61" xfId="0" applyNumberFormat="1" applyFill="1" applyBorder="1" applyAlignment="1">
      <alignment vertical="center"/>
    </xf>
    <xf numFmtId="0" fontId="0" fillId="0" borderId="62" xfId="0" applyNumberFormat="1" applyFill="1" applyBorder="1" applyAlignment="1">
      <alignment vertical="center"/>
    </xf>
    <xf numFmtId="0" fontId="0" fillId="0" borderId="61" xfId="0" applyNumberFormat="1" applyFill="1" applyBorder="1" applyAlignment="1">
      <alignment/>
    </xf>
    <xf numFmtId="0" fontId="0" fillId="0" borderId="42" xfId="0" applyNumberFormat="1" applyFill="1" applyBorder="1" applyAlignment="1">
      <alignment/>
    </xf>
    <xf numFmtId="0" fontId="0" fillId="0" borderId="46" xfId="0" applyNumberFormat="1" applyFill="1" applyBorder="1" applyAlignment="1">
      <alignment/>
    </xf>
    <xf numFmtId="0" fontId="0" fillId="0" borderId="61" xfId="49" applyNumberFormat="1" applyFill="1" applyBorder="1" applyAlignment="1">
      <alignment vertical="center"/>
    </xf>
    <xf numFmtId="0" fontId="0" fillId="0" borderId="62" xfId="49" applyNumberFormat="1" applyFill="1" applyBorder="1" applyAlignment="1">
      <alignment vertical="center"/>
    </xf>
    <xf numFmtId="0" fontId="0" fillId="0" borderId="62" xfId="0" applyNumberFormat="1" applyFill="1" applyBorder="1" applyAlignment="1">
      <alignment/>
    </xf>
    <xf numFmtId="0" fontId="0" fillId="0" borderId="85" xfId="0" applyNumberFormat="1" applyFill="1" applyBorder="1" applyAlignment="1">
      <alignment vertical="center"/>
    </xf>
    <xf numFmtId="0" fontId="0" fillId="0" borderId="85" xfId="0" applyNumberFormat="1" applyFill="1" applyBorder="1" applyAlignment="1">
      <alignment horizontal="right" vertical="center"/>
    </xf>
    <xf numFmtId="2" fontId="0" fillId="0" borderId="61" xfId="0" applyNumberFormat="1" applyBorder="1" applyAlignment="1">
      <alignment vertical="center"/>
    </xf>
    <xf numFmtId="2" fontId="0" fillId="0" borderId="62" xfId="0" applyNumberFormat="1" applyBorder="1" applyAlignment="1">
      <alignment vertical="center"/>
    </xf>
    <xf numFmtId="2" fontId="0" fillId="0" borderId="86" xfId="49" applyNumberFormat="1" applyFill="1" applyBorder="1" applyAlignment="1">
      <alignment horizontal="right" vertical="center"/>
    </xf>
    <xf numFmtId="2" fontId="0" fillId="0" borderId="62" xfId="49" applyNumberFormat="1" applyFill="1" applyBorder="1" applyAlignment="1">
      <alignment horizontal="right" vertical="center"/>
    </xf>
    <xf numFmtId="2" fontId="0" fillId="0" borderId="85" xfId="0" applyNumberFormat="1" applyFill="1" applyBorder="1" applyAlignment="1">
      <alignment vertical="center"/>
    </xf>
    <xf numFmtId="0" fontId="8" fillId="0" borderId="63" xfId="0" applyFont="1" applyFill="1" applyBorder="1" applyAlignment="1">
      <alignment wrapText="1"/>
    </xf>
    <xf numFmtId="0" fontId="0" fillId="35" borderId="86" xfId="49" applyNumberFormat="1" applyFont="1" applyFill="1" applyBorder="1" applyAlignment="1">
      <alignment/>
    </xf>
    <xf numFmtId="0" fontId="0" fillId="35" borderId="62" xfId="0" applyNumberFormat="1" applyFill="1" applyBorder="1" applyAlignment="1">
      <alignment/>
    </xf>
    <xf numFmtId="0" fontId="0" fillId="35" borderId="62" xfId="49" applyNumberFormat="1" applyFont="1" applyFill="1" applyBorder="1" applyAlignment="1">
      <alignment/>
    </xf>
    <xf numFmtId="0" fontId="0" fillId="35" borderId="36" xfId="0" applyNumberFormat="1" applyFill="1" applyBorder="1" applyAlignment="1">
      <alignment/>
    </xf>
    <xf numFmtId="0" fontId="0" fillId="35" borderId="61" xfId="0" applyNumberFormat="1" applyFill="1" applyBorder="1" applyAlignment="1">
      <alignment/>
    </xf>
    <xf numFmtId="0" fontId="0" fillId="35" borderId="85" xfId="0" applyNumberFormat="1" applyFill="1" applyBorder="1" applyAlignment="1">
      <alignment/>
    </xf>
    <xf numFmtId="0" fontId="0" fillId="37" borderId="87" xfId="0" applyNumberFormat="1" applyFill="1" applyBorder="1" applyAlignment="1">
      <alignment/>
    </xf>
    <xf numFmtId="0" fontId="0" fillId="40" borderId="62" xfId="0" applyNumberFormat="1" applyFill="1" applyBorder="1" applyAlignment="1">
      <alignment/>
    </xf>
    <xf numFmtId="0" fontId="0" fillId="40" borderId="62" xfId="49" applyNumberFormat="1" applyFont="1" applyFill="1" applyBorder="1" applyAlignment="1">
      <alignment/>
    </xf>
    <xf numFmtId="0" fontId="0" fillId="40" borderId="85" xfId="0" applyNumberFormat="1" applyFill="1" applyBorder="1" applyAlignment="1">
      <alignment/>
    </xf>
    <xf numFmtId="0" fontId="0" fillId="41" borderId="61" xfId="0" applyNumberFormat="1" applyFill="1" applyBorder="1" applyAlignment="1">
      <alignment/>
    </xf>
    <xf numFmtId="0" fontId="0" fillId="41" borderId="62" xfId="0" applyNumberFormat="1" applyFill="1" applyBorder="1" applyAlignment="1">
      <alignment/>
    </xf>
    <xf numFmtId="0" fontId="0" fillId="39" borderId="10" xfId="0" applyNumberFormat="1" applyFill="1" applyBorder="1" applyAlignment="1">
      <alignment/>
    </xf>
    <xf numFmtId="2" fontId="0" fillId="39" borderId="10" xfId="0" applyNumberFormat="1" applyFill="1" applyBorder="1" applyAlignment="1">
      <alignment/>
    </xf>
    <xf numFmtId="0" fontId="0" fillId="0" borderId="60" xfId="0" applyFill="1" applyBorder="1" applyAlignment="1">
      <alignment vertical="center"/>
    </xf>
    <xf numFmtId="0" fontId="5" fillId="0" borderId="32" xfId="0" applyFont="1" applyFill="1" applyBorder="1" applyAlignment="1">
      <alignment/>
    </xf>
    <xf numFmtId="0" fontId="0" fillId="0" borderId="36" xfId="0" applyNumberFormat="1" applyFill="1" applyBorder="1" applyAlignment="1">
      <alignment vertical="center"/>
    </xf>
    <xf numFmtId="177" fontId="0" fillId="0" borderId="32" xfId="0" applyNumberFormat="1" applyFill="1" applyBorder="1" applyAlignment="1">
      <alignment vertical="center"/>
    </xf>
    <xf numFmtId="0" fontId="0" fillId="0" borderId="18" xfId="0" applyFill="1" applyBorder="1" applyAlignment="1">
      <alignment vertical="center"/>
    </xf>
    <xf numFmtId="0" fontId="8" fillId="0" borderId="60" xfId="0" applyFont="1" applyFill="1" applyBorder="1" applyAlignment="1">
      <alignment wrapText="1"/>
    </xf>
    <xf numFmtId="0" fontId="8" fillId="0" borderId="32" xfId="0" applyFont="1" applyFill="1" applyBorder="1" applyAlignment="1">
      <alignment wrapText="1"/>
    </xf>
    <xf numFmtId="0" fontId="5" fillId="0" borderId="42" xfId="0" applyFont="1" applyFill="1" applyBorder="1" applyAlignment="1">
      <alignment/>
    </xf>
    <xf numFmtId="2" fontId="0" fillId="35" borderId="86" xfId="49" applyNumberFormat="1" applyFont="1" applyFill="1" applyBorder="1" applyAlignment="1">
      <alignment/>
    </xf>
    <xf numFmtId="2" fontId="0" fillId="35" borderId="62" xfId="49" applyNumberFormat="1" applyFont="1" applyFill="1" applyBorder="1" applyAlignment="1">
      <alignment/>
    </xf>
    <xf numFmtId="0" fontId="0" fillId="40" borderId="61" xfId="0" applyNumberFormat="1" applyFill="1" applyBorder="1" applyAlignment="1">
      <alignment/>
    </xf>
    <xf numFmtId="0" fontId="0" fillId="40" borderId="27" xfId="0" applyFill="1" applyBorder="1" applyAlignment="1">
      <alignment/>
    </xf>
    <xf numFmtId="0" fontId="0" fillId="40" borderId="61" xfId="49" applyNumberFormat="1" applyFont="1" applyFill="1" applyBorder="1" applyAlignment="1">
      <alignment/>
    </xf>
    <xf numFmtId="0" fontId="0" fillId="40" borderId="57" xfId="0" applyFill="1" applyBorder="1" applyAlignment="1">
      <alignment/>
    </xf>
    <xf numFmtId="0" fontId="0" fillId="41" borderId="27" xfId="0" applyFill="1" applyBorder="1" applyAlignment="1">
      <alignment/>
    </xf>
    <xf numFmtId="2" fontId="0" fillId="39" borderId="88" xfId="0" applyNumberFormat="1" applyFill="1" applyBorder="1" applyAlignment="1">
      <alignment/>
    </xf>
    <xf numFmtId="0" fontId="0" fillId="39" borderId="88" xfId="0" applyFill="1" applyBorder="1" applyAlignment="1">
      <alignment/>
    </xf>
    <xf numFmtId="0" fontId="0" fillId="34" borderId="24" xfId="0" applyFill="1" applyBorder="1" applyAlignment="1">
      <alignment horizontal="center"/>
    </xf>
    <xf numFmtId="0" fontId="0" fillId="34" borderId="89" xfId="0" applyFill="1" applyBorder="1" applyAlignment="1">
      <alignment/>
    </xf>
    <xf numFmtId="0" fontId="0" fillId="35" borderId="61" xfId="49" applyNumberFormat="1" applyFont="1" applyFill="1" applyBorder="1" applyAlignment="1">
      <alignment/>
    </xf>
    <xf numFmtId="0" fontId="0" fillId="34" borderId="12" xfId="0" applyFill="1" applyBorder="1" applyAlignment="1">
      <alignment/>
    </xf>
    <xf numFmtId="0" fontId="0" fillId="39" borderId="27" xfId="0" applyFill="1" applyBorder="1" applyAlignment="1">
      <alignment/>
    </xf>
    <xf numFmtId="0" fontId="0" fillId="39" borderId="17" xfId="0" applyFill="1" applyBorder="1" applyAlignment="1">
      <alignment/>
    </xf>
    <xf numFmtId="38" fontId="0" fillId="0" borderId="13" xfId="49" applyFont="1" applyBorder="1" applyAlignment="1">
      <alignment/>
    </xf>
    <xf numFmtId="0" fontId="0" fillId="33" borderId="90" xfId="0" applyFill="1" applyBorder="1" applyAlignment="1">
      <alignment/>
    </xf>
    <xf numFmtId="0" fontId="0" fillId="33" borderId="88" xfId="0" applyFill="1" applyBorder="1" applyAlignment="1">
      <alignment/>
    </xf>
    <xf numFmtId="182" fontId="0" fillId="35" borderId="90" xfId="49" applyNumberFormat="1" applyFont="1" applyFill="1" applyBorder="1" applyAlignment="1">
      <alignment/>
    </xf>
    <xf numFmtId="182" fontId="0" fillId="35" borderId="88" xfId="49" applyNumberFormat="1" applyFont="1" applyFill="1" applyBorder="1" applyAlignment="1">
      <alignment/>
    </xf>
    <xf numFmtId="38" fontId="0" fillId="33" borderId="90" xfId="49" applyFont="1" applyFill="1" applyBorder="1" applyAlignment="1">
      <alignment/>
    </xf>
    <xf numFmtId="38" fontId="0" fillId="33" borderId="88" xfId="49" applyFont="1" applyFill="1" applyBorder="1" applyAlignment="1">
      <alignment/>
    </xf>
    <xf numFmtId="0" fontId="0" fillId="33" borderId="33" xfId="0" applyFill="1" applyBorder="1" applyAlignment="1">
      <alignment/>
    </xf>
    <xf numFmtId="0" fontId="0" fillId="33" borderId="35" xfId="0" applyFill="1" applyBorder="1" applyAlignment="1">
      <alignment/>
    </xf>
    <xf numFmtId="0" fontId="0" fillId="35" borderId="33" xfId="0" applyFill="1" applyBorder="1" applyAlignment="1">
      <alignment/>
    </xf>
    <xf numFmtId="56" fontId="0" fillId="40" borderId="67" xfId="0" applyNumberFormat="1" applyFill="1" applyBorder="1" applyAlignment="1" quotePrefix="1">
      <alignment/>
    </xf>
    <xf numFmtId="0" fontId="0" fillId="40" borderId="88" xfId="0" applyFill="1" applyBorder="1" applyAlignment="1">
      <alignment/>
    </xf>
    <xf numFmtId="49" fontId="0" fillId="40" borderId="68" xfId="0" applyNumberFormat="1" applyFill="1" applyBorder="1" applyAlignment="1">
      <alignment/>
    </xf>
    <xf numFmtId="49" fontId="0" fillId="41" borderId="67" xfId="0" applyNumberFormat="1" applyFill="1" applyBorder="1" applyAlignment="1">
      <alignment/>
    </xf>
    <xf numFmtId="0" fontId="0" fillId="41" borderId="50" xfId="0" applyFill="1" applyBorder="1" applyAlignment="1">
      <alignment/>
    </xf>
    <xf numFmtId="0" fontId="0" fillId="33" borderId="36" xfId="0" applyFill="1" applyBorder="1" applyAlignment="1">
      <alignment/>
    </xf>
    <xf numFmtId="0" fontId="0" fillId="39" borderId="67" xfId="0" applyFill="1" applyBorder="1" applyAlignment="1" quotePrefix="1">
      <alignment/>
    </xf>
    <xf numFmtId="182" fontId="0" fillId="33" borderId="34" xfId="49" applyNumberFormat="1" applyFont="1" applyFill="1" applyBorder="1" applyAlignment="1">
      <alignment/>
    </xf>
    <xf numFmtId="38" fontId="0" fillId="33" borderId="34" xfId="49" applyFont="1" applyFill="1" applyBorder="1" applyAlignment="1">
      <alignment/>
    </xf>
    <xf numFmtId="0" fontId="0" fillId="33" borderId="12" xfId="0" applyFill="1" applyBorder="1" applyAlignment="1">
      <alignment/>
    </xf>
    <xf numFmtId="49" fontId="0" fillId="37" borderId="89" xfId="0" applyNumberFormat="1" applyFill="1" applyBorder="1" applyAlignment="1">
      <alignment/>
    </xf>
    <xf numFmtId="0" fontId="0" fillId="39" borderId="32" xfId="0" applyFill="1" applyBorder="1" applyAlignment="1">
      <alignment/>
    </xf>
    <xf numFmtId="182" fontId="0" fillId="35" borderId="50" xfId="49" applyNumberFormat="1" applyFont="1" applyFill="1" applyBorder="1" applyAlignment="1">
      <alignment/>
    </xf>
    <xf numFmtId="38" fontId="0" fillId="37" borderId="50" xfId="49" applyFont="1" applyFill="1" applyBorder="1" applyAlignment="1">
      <alignment/>
    </xf>
    <xf numFmtId="0" fontId="0" fillId="40" borderId="11" xfId="0" applyFill="1" applyBorder="1" applyAlignment="1">
      <alignment/>
    </xf>
    <xf numFmtId="0" fontId="0" fillId="40" borderId="19" xfId="0" applyFill="1" applyBorder="1" applyAlignment="1">
      <alignment/>
    </xf>
    <xf numFmtId="0" fontId="0" fillId="40" borderId="15" xfId="0" applyFill="1" applyBorder="1" applyAlignment="1">
      <alignment/>
    </xf>
    <xf numFmtId="0" fontId="0" fillId="41" borderId="11" xfId="0" applyFill="1" applyBorder="1" applyAlignment="1">
      <alignment/>
    </xf>
    <xf numFmtId="0" fontId="0" fillId="41" borderId="19" xfId="0" applyFill="1" applyBorder="1" applyAlignment="1">
      <alignment/>
    </xf>
    <xf numFmtId="0" fontId="0" fillId="39" borderId="11" xfId="0" applyFill="1" applyBorder="1" applyAlignment="1">
      <alignment/>
    </xf>
    <xf numFmtId="0" fontId="0" fillId="39" borderId="20" xfId="0" applyFill="1" applyBorder="1" applyAlignment="1">
      <alignment/>
    </xf>
    <xf numFmtId="0" fontId="0" fillId="39" borderId="19" xfId="0" applyFill="1" applyBorder="1" applyAlignment="1">
      <alignment/>
    </xf>
    <xf numFmtId="0" fontId="0" fillId="33" borderId="32" xfId="0" applyFill="1" applyBorder="1" applyAlignment="1">
      <alignment/>
    </xf>
    <xf numFmtId="182" fontId="0" fillId="35" borderId="90" xfId="49" applyNumberFormat="1" applyFill="1" applyBorder="1" applyAlignment="1">
      <alignment/>
    </xf>
    <xf numFmtId="182" fontId="0" fillId="35" borderId="88" xfId="49" applyNumberFormat="1" applyFill="1" applyBorder="1" applyAlignment="1">
      <alignment/>
    </xf>
    <xf numFmtId="38" fontId="0" fillId="33" borderId="90" xfId="49" applyFill="1" applyBorder="1" applyAlignment="1">
      <alignment/>
    </xf>
    <xf numFmtId="38" fontId="0" fillId="33" borderId="88" xfId="49" applyFill="1" applyBorder="1" applyAlignment="1">
      <alignment/>
    </xf>
    <xf numFmtId="38" fontId="0" fillId="0" borderId="13" xfId="49" applyBorder="1" applyAlignment="1">
      <alignment/>
    </xf>
    <xf numFmtId="38" fontId="0" fillId="33" borderId="34" xfId="49" applyFont="1" applyFill="1" applyBorder="1" applyAlignment="1">
      <alignment/>
    </xf>
    <xf numFmtId="0" fontId="0" fillId="37" borderId="12" xfId="0" applyFill="1" applyBorder="1" applyAlignment="1">
      <alignment/>
    </xf>
    <xf numFmtId="49" fontId="0" fillId="34" borderId="43" xfId="0" applyNumberFormat="1" applyFill="1" applyBorder="1" applyAlignment="1" quotePrefix="1">
      <alignment/>
    </xf>
    <xf numFmtId="182" fontId="0" fillId="33" borderId="35" xfId="49" applyNumberFormat="1" applyFill="1" applyBorder="1" applyAlignment="1">
      <alignment/>
    </xf>
    <xf numFmtId="38" fontId="0" fillId="37" borderId="34" xfId="49" applyFill="1" applyBorder="1" applyAlignment="1">
      <alignment/>
    </xf>
    <xf numFmtId="182" fontId="0" fillId="35" borderId="10" xfId="49" applyNumberFormat="1" applyFill="1" applyBorder="1" applyAlignment="1">
      <alignment/>
    </xf>
    <xf numFmtId="38" fontId="0" fillId="33" borderId="10" xfId="49" applyFill="1" applyBorder="1" applyAlignment="1">
      <alignment/>
    </xf>
    <xf numFmtId="38" fontId="0" fillId="37" borderId="10" xfId="49" applyFill="1" applyBorder="1" applyAlignment="1">
      <alignment/>
    </xf>
    <xf numFmtId="191" fontId="0" fillId="37" borderId="90" xfId="0" applyNumberFormat="1" applyFill="1" applyBorder="1" applyAlignment="1">
      <alignment/>
    </xf>
    <xf numFmtId="0" fontId="0" fillId="0" borderId="25" xfId="0" applyBorder="1" applyAlignment="1">
      <alignment/>
    </xf>
    <xf numFmtId="191" fontId="0" fillId="37" borderId="17" xfId="0" applyNumberFormat="1" applyFill="1" applyBorder="1" applyAlignment="1">
      <alignment/>
    </xf>
    <xf numFmtId="191" fontId="0" fillId="37" borderId="57" xfId="0" applyNumberFormat="1" applyFill="1" applyBorder="1" applyAlignment="1">
      <alignment/>
    </xf>
    <xf numFmtId="0" fontId="6" fillId="0" borderId="19" xfId="0" applyFont="1" applyFill="1" applyBorder="1" applyAlignment="1">
      <alignment/>
    </xf>
    <xf numFmtId="0" fontId="6" fillId="0" borderId="66" xfId="0" applyFont="1" applyFill="1" applyBorder="1" applyAlignment="1">
      <alignment/>
    </xf>
    <xf numFmtId="0" fontId="0" fillId="0" borderId="64" xfId="0" applyBorder="1" applyAlignment="1">
      <alignment/>
    </xf>
    <xf numFmtId="0" fontId="0" fillId="0" borderId="66" xfId="0" applyBorder="1" applyAlignment="1">
      <alignment/>
    </xf>
    <xf numFmtId="0" fontId="0" fillId="0" borderId="15" xfId="0" applyBorder="1" applyAlignment="1">
      <alignment/>
    </xf>
    <xf numFmtId="0" fontId="0" fillId="0" borderId="91" xfId="0" applyBorder="1" applyAlignment="1">
      <alignment/>
    </xf>
    <xf numFmtId="0" fontId="4" fillId="36" borderId="0" xfId="0" applyFont="1" applyFill="1" applyAlignment="1">
      <alignment/>
    </xf>
    <xf numFmtId="0" fontId="0" fillId="34" borderId="89" xfId="0" applyFill="1" applyBorder="1" applyAlignment="1">
      <alignment horizontal="center"/>
    </xf>
    <xf numFmtId="0" fontId="0" fillId="34" borderId="35" xfId="0" applyFill="1" applyBorder="1" applyAlignment="1">
      <alignment horizontal="left"/>
    </xf>
    <xf numFmtId="0" fontId="0" fillId="35" borderId="11" xfId="0" applyFill="1" applyBorder="1" applyAlignment="1">
      <alignment vertical="center"/>
    </xf>
    <xf numFmtId="0" fontId="0" fillId="35" borderId="42" xfId="0" applyFont="1" applyFill="1" applyBorder="1" applyAlignment="1">
      <alignment vertical="center"/>
    </xf>
    <xf numFmtId="0" fontId="0" fillId="35" borderId="44" xfId="0" applyFill="1" applyBorder="1" applyAlignment="1">
      <alignment vertical="center"/>
    </xf>
    <xf numFmtId="209" fontId="0" fillId="33" borderId="24" xfId="0" applyNumberFormat="1" applyFill="1" applyBorder="1" applyAlignment="1">
      <alignment vertical="center"/>
    </xf>
    <xf numFmtId="209" fontId="0" fillId="33" borderId="55" xfId="0" applyNumberFormat="1" applyFill="1" applyBorder="1" applyAlignment="1">
      <alignment vertical="center"/>
    </xf>
    <xf numFmtId="0" fontId="0" fillId="35" borderId="91" xfId="0" applyFill="1" applyBorder="1" applyAlignment="1">
      <alignment vertical="center"/>
    </xf>
    <xf numFmtId="0" fontId="0" fillId="35" borderId="69" xfId="0" applyFill="1" applyBorder="1" applyAlignment="1">
      <alignment vertical="center"/>
    </xf>
    <xf numFmtId="209" fontId="0" fillId="33" borderId="88" xfId="0" applyNumberFormat="1" applyFill="1" applyBorder="1" applyAlignment="1">
      <alignment vertical="center"/>
    </xf>
    <xf numFmtId="209" fontId="0" fillId="33" borderId="27" xfId="0" applyNumberFormat="1" applyFill="1" applyBorder="1" applyAlignment="1">
      <alignment vertical="center"/>
    </xf>
    <xf numFmtId="49" fontId="0" fillId="40" borderId="11" xfId="0" applyNumberFormat="1" applyFill="1" applyBorder="1" applyAlignment="1">
      <alignment/>
    </xf>
    <xf numFmtId="49" fontId="0" fillId="40" borderId="20" xfId="0" applyNumberFormat="1" applyFill="1" applyBorder="1" applyAlignment="1">
      <alignment/>
    </xf>
    <xf numFmtId="49" fontId="0" fillId="40" borderId="88" xfId="0" applyNumberFormat="1" applyFill="1" applyBorder="1" applyAlignment="1">
      <alignment/>
    </xf>
    <xf numFmtId="49" fontId="0" fillId="40" borderId="10" xfId="0" applyNumberFormat="1" applyFill="1" applyBorder="1" applyAlignment="1">
      <alignment/>
    </xf>
    <xf numFmtId="49" fontId="0" fillId="40" borderId="19" xfId="0" applyNumberFormat="1" applyFill="1" applyBorder="1" applyAlignment="1">
      <alignment/>
    </xf>
    <xf numFmtId="49" fontId="0" fillId="41" borderId="11" xfId="0" applyNumberFormat="1" applyFill="1" applyBorder="1" applyAlignment="1">
      <alignment/>
    </xf>
    <xf numFmtId="49" fontId="0" fillId="41" borderId="19" xfId="0" applyNumberFormat="1" applyFill="1" applyBorder="1" applyAlignment="1">
      <alignment/>
    </xf>
    <xf numFmtId="0" fontId="0" fillId="0" borderId="92" xfId="0" applyBorder="1" applyAlignment="1">
      <alignment vertical="center"/>
    </xf>
    <xf numFmtId="0" fontId="0" fillId="0" borderId="26" xfId="0" applyFill="1" applyBorder="1" applyAlignment="1">
      <alignment vertical="center"/>
    </xf>
    <xf numFmtId="0" fontId="8" fillId="0" borderId="92" xfId="0" applyFont="1" applyBorder="1" applyAlignment="1">
      <alignment wrapText="1"/>
    </xf>
    <xf numFmtId="2" fontId="0" fillId="0" borderId="68" xfId="0" applyNumberFormat="1" applyBorder="1" applyAlignment="1">
      <alignment vertical="center"/>
    </xf>
    <xf numFmtId="0" fontId="10" fillId="0" borderId="0" xfId="0" applyFont="1" applyAlignment="1">
      <alignment/>
    </xf>
    <xf numFmtId="0" fontId="10" fillId="0" borderId="58" xfId="0" applyFont="1" applyBorder="1" applyAlignment="1">
      <alignment/>
    </xf>
    <xf numFmtId="0" fontId="10" fillId="0" borderId="13" xfId="0" applyFont="1" applyBorder="1" applyAlignment="1">
      <alignment/>
    </xf>
    <xf numFmtId="0" fontId="10" fillId="0" borderId="0" xfId="0" applyFont="1" applyBorder="1" applyAlignment="1">
      <alignment/>
    </xf>
    <xf numFmtId="0" fontId="0" fillId="0" borderId="0" xfId="0" applyBorder="1" applyAlignment="1">
      <alignment vertical="center"/>
    </xf>
    <xf numFmtId="195" fontId="0" fillId="0" borderId="0" xfId="0" applyNumberFormat="1" applyBorder="1" applyAlignment="1">
      <alignment vertical="center"/>
    </xf>
    <xf numFmtId="0" fontId="8" fillId="0" borderId="0" xfId="0" applyFont="1" applyBorder="1" applyAlignment="1">
      <alignment wrapText="1"/>
    </xf>
    <xf numFmtId="195" fontId="0" fillId="41" borderId="68" xfId="0" applyNumberFormat="1" applyFill="1" applyBorder="1" applyAlignment="1">
      <alignment/>
    </xf>
    <xf numFmtId="0" fontId="0" fillId="41" borderId="26" xfId="0" applyFill="1" applyBorder="1" applyAlignment="1">
      <alignment/>
    </xf>
    <xf numFmtId="0" fontId="0" fillId="35" borderId="93" xfId="0" applyFill="1" applyBorder="1" applyAlignment="1">
      <alignment/>
    </xf>
    <xf numFmtId="0" fontId="0" fillId="41" borderId="94" xfId="0" applyFill="1" applyBorder="1" applyAlignment="1">
      <alignment/>
    </xf>
    <xf numFmtId="0" fontId="0" fillId="33" borderId="21" xfId="0" applyFill="1" applyBorder="1" applyAlignment="1">
      <alignment/>
    </xf>
    <xf numFmtId="49" fontId="0" fillId="33" borderId="95" xfId="0" applyNumberFormat="1" applyFill="1" applyBorder="1" applyAlignment="1">
      <alignment/>
    </xf>
    <xf numFmtId="0" fontId="0" fillId="33" borderId="94" xfId="0" applyFill="1" applyBorder="1" applyAlignment="1">
      <alignment/>
    </xf>
    <xf numFmtId="49" fontId="0" fillId="33" borderId="10" xfId="0" applyNumberFormat="1" applyFill="1" applyBorder="1" applyAlignment="1">
      <alignment/>
    </xf>
    <xf numFmtId="0" fontId="0" fillId="35" borderId="41" xfId="0" applyFill="1" applyBorder="1" applyAlignment="1">
      <alignment/>
    </xf>
    <xf numFmtId="0" fontId="0" fillId="37" borderId="68" xfId="0" applyNumberFormat="1" applyFill="1" applyBorder="1" applyAlignment="1">
      <alignment/>
    </xf>
    <xf numFmtId="0" fontId="0" fillId="37" borderId="26" xfId="0" applyFill="1" applyBorder="1" applyAlignment="1">
      <alignment/>
    </xf>
    <xf numFmtId="0" fontId="0" fillId="37" borderId="67" xfId="0" applyNumberFormat="1" applyFill="1" applyBorder="1" applyAlignment="1">
      <alignment/>
    </xf>
    <xf numFmtId="0" fontId="0" fillId="37" borderId="55" xfId="0" applyFill="1" applyBorder="1" applyAlignment="1">
      <alignment/>
    </xf>
    <xf numFmtId="0" fontId="0" fillId="37" borderId="62" xfId="0" applyNumberFormat="1" applyFill="1" applyBorder="1" applyAlignment="1">
      <alignment/>
    </xf>
    <xf numFmtId="0" fontId="0" fillId="37" borderId="17" xfId="0" applyFill="1" applyBorder="1" applyAlignment="1">
      <alignment/>
    </xf>
    <xf numFmtId="0" fontId="0" fillId="35" borderId="96" xfId="0" applyFill="1" applyBorder="1" applyAlignment="1">
      <alignment/>
    </xf>
    <xf numFmtId="0" fontId="0" fillId="35" borderId="97" xfId="0" applyFill="1" applyBorder="1" applyAlignment="1">
      <alignment/>
    </xf>
    <xf numFmtId="0" fontId="0" fillId="35" borderId="56" xfId="0" applyFill="1" applyBorder="1" applyAlignment="1">
      <alignment/>
    </xf>
    <xf numFmtId="0" fontId="0" fillId="33" borderId="98" xfId="0" applyFill="1" applyBorder="1" applyAlignment="1">
      <alignment/>
    </xf>
    <xf numFmtId="49" fontId="0" fillId="33" borderId="44" xfId="0" applyNumberFormat="1" applyFill="1" applyBorder="1" applyAlignment="1">
      <alignment/>
    </xf>
    <xf numFmtId="0" fontId="0" fillId="33" borderId="47" xfId="0" applyFill="1" applyBorder="1" applyAlignment="1">
      <alignment/>
    </xf>
    <xf numFmtId="0" fontId="0" fillId="35" borderId="99" xfId="0" applyFill="1" applyBorder="1" applyAlignment="1">
      <alignment/>
    </xf>
    <xf numFmtId="0" fontId="0" fillId="35" borderId="100" xfId="0" applyNumberFormat="1" applyFill="1" applyBorder="1" applyAlignment="1">
      <alignment/>
    </xf>
    <xf numFmtId="49" fontId="0" fillId="33" borderId="15" xfId="0" applyNumberFormat="1" applyFill="1" applyBorder="1" applyAlignment="1">
      <alignment/>
    </xf>
    <xf numFmtId="0" fontId="0" fillId="33" borderId="101" xfId="0" applyFill="1" applyBorder="1" applyAlignment="1">
      <alignment/>
    </xf>
    <xf numFmtId="182" fontId="0" fillId="35" borderId="101" xfId="49" applyNumberFormat="1" applyFont="1" applyFill="1" applyBorder="1" applyAlignment="1">
      <alignment/>
    </xf>
    <xf numFmtId="38" fontId="0" fillId="33" borderId="101" xfId="49" applyFont="1" applyFill="1" applyBorder="1" applyAlignment="1">
      <alignment/>
    </xf>
    <xf numFmtId="56" fontId="0" fillId="37" borderId="43" xfId="0" applyNumberFormat="1" applyFill="1" applyBorder="1" applyAlignment="1" quotePrefix="1">
      <alignment/>
    </xf>
    <xf numFmtId="0" fontId="0" fillId="33" borderId="11" xfId="0" applyFill="1" applyBorder="1" applyAlignment="1">
      <alignment/>
    </xf>
    <xf numFmtId="49" fontId="0" fillId="33" borderId="69" xfId="0" applyNumberFormat="1" applyFill="1" applyBorder="1" applyAlignment="1">
      <alignment/>
    </xf>
    <xf numFmtId="56" fontId="0" fillId="37" borderId="14" xfId="0" applyNumberFormat="1" applyFill="1" applyBorder="1" applyAlignment="1">
      <alignment/>
    </xf>
    <xf numFmtId="0" fontId="0" fillId="33" borderId="24" xfId="0" applyFill="1" applyBorder="1" applyAlignment="1">
      <alignment/>
    </xf>
    <xf numFmtId="182" fontId="0" fillId="35" borderId="24" xfId="49" applyNumberFormat="1" applyFont="1" applyFill="1" applyBorder="1" applyAlignment="1">
      <alignment/>
    </xf>
    <xf numFmtId="38" fontId="0" fillId="33" borderId="24" xfId="49" applyFont="1" applyFill="1" applyBorder="1" applyAlignment="1">
      <alignment/>
    </xf>
    <xf numFmtId="0" fontId="0" fillId="35" borderId="102" xfId="0" applyFill="1" applyBorder="1" applyAlignment="1">
      <alignment/>
    </xf>
    <xf numFmtId="0" fontId="0" fillId="35" borderId="39" xfId="0" applyFill="1" applyBorder="1" applyAlignment="1">
      <alignment/>
    </xf>
    <xf numFmtId="0" fontId="0" fillId="33" borderId="103" xfId="0" applyFill="1" applyBorder="1" applyAlignment="1">
      <alignment/>
    </xf>
    <xf numFmtId="182" fontId="0" fillId="35" borderId="103" xfId="49" applyNumberFormat="1" applyFont="1" applyFill="1" applyBorder="1" applyAlignment="1">
      <alignment/>
    </xf>
    <xf numFmtId="38" fontId="0" fillId="33" borderId="103" xfId="49" applyFont="1" applyFill="1" applyBorder="1" applyAlignment="1">
      <alignment/>
    </xf>
    <xf numFmtId="0" fontId="0" fillId="35" borderId="98" xfId="0" applyFill="1" applyBorder="1" applyAlignment="1">
      <alignment/>
    </xf>
    <xf numFmtId="182" fontId="0" fillId="35" borderId="10" xfId="49" applyNumberFormat="1" applyFont="1" applyFill="1" applyBorder="1" applyAlignment="1">
      <alignment/>
    </xf>
    <xf numFmtId="38" fontId="0" fillId="33" borderId="10" xfId="49" applyFont="1" applyFill="1" applyBorder="1" applyAlignment="1">
      <alignment/>
    </xf>
    <xf numFmtId="49" fontId="0" fillId="33" borderId="102" xfId="0" applyNumberFormat="1" applyFill="1" applyBorder="1" applyAlignment="1">
      <alignment/>
    </xf>
    <xf numFmtId="182" fontId="0" fillId="35" borderId="24" xfId="49" applyNumberFormat="1" applyFill="1" applyBorder="1" applyAlignment="1">
      <alignment/>
    </xf>
    <xf numFmtId="38" fontId="0" fillId="33" borderId="24" xfId="49" applyFill="1" applyBorder="1" applyAlignment="1">
      <alignment/>
    </xf>
    <xf numFmtId="49" fontId="0" fillId="33" borderId="98" xfId="0" applyNumberFormat="1" applyFill="1" applyBorder="1" applyAlignment="1">
      <alignment/>
    </xf>
    <xf numFmtId="182" fontId="0" fillId="35" borderId="103" xfId="49" applyNumberFormat="1" applyFill="1" applyBorder="1" applyAlignment="1">
      <alignment/>
    </xf>
    <xf numFmtId="38" fontId="0" fillId="33" borderId="103" xfId="49" applyFill="1" applyBorder="1" applyAlignment="1">
      <alignment/>
    </xf>
    <xf numFmtId="49" fontId="0" fillId="33" borderId="19" xfId="0" applyNumberFormat="1" applyFill="1" applyBorder="1" applyAlignment="1">
      <alignment/>
    </xf>
    <xf numFmtId="182" fontId="0" fillId="35" borderId="101" xfId="49" applyNumberFormat="1" applyFill="1" applyBorder="1" applyAlignment="1">
      <alignment/>
    </xf>
    <xf numFmtId="38" fontId="0" fillId="33" borderId="101" xfId="49" applyFill="1" applyBorder="1" applyAlignment="1">
      <alignment/>
    </xf>
    <xf numFmtId="0" fontId="0" fillId="0" borderId="104" xfId="0" applyBorder="1" applyAlignment="1">
      <alignment vertical="center"/>
    </xf>
    <xf numFmtId="0" fontId="0" fillId="0" borderId="67" xfId="0" applyNumberFormat="1" applyFill="1" applyBorder="1" applyAlignment="1">
      <alignment vertical="center"/>
    </xf>
    <xf numFmtId="49" fontId="0" fillId="33" borderId="70" xfId="0" applyNumberFormat="1" applyFill="1" applyBorder="1" applyAlignment="1">
      <alignment/>
    </xf>
    <xf numFmtId="0" fontId="0" fillId="0" borderId="89" xfId="0" applyFill="1" applyBorder="1" applyAlignment="1">
      <alignment horizontal="center"/>
    </xf>
    <xf numFmtId="0" fontId="0" fillId="0" borderId="12" xfId="0" applyFill="1" applyBorder="1" applyAlignment="1">
      <alignment horizontal="center"/>
    </xf>
    <xf numFmtId="0" fontId="0" fillId="34" borderId="14" xfId="0" applyFill="1" applyBorder="1" applyAlignment="1">
      <alignment wrapText="1"/>
    </xf>
    <xf numFmtId="0" fontId="0" fillId="0" borderId="14" xfId="0" applyBorder="1" applyAlignment="1">
      <alignment wrapText="1"/>
    </xf>
    <xf numFmtId="0" fontId="0" fillId="0" borderId="45" xfId="0" applyBorder="1" applyAlignment="1">
      <alignment wrapText="1"/>
    </xf>
    <xf numFmtId="56" fontId="0" fillId="34" borderId="14" xfId="0" applyNumberFormat="1" applyFill="1" applyBorder="1" applyAlignment="1">
      <alignment wrapText="1"/>
    </xf>
    <xf numFmtId="0" fontId="8" fillId="35" borderId="28" xfId="0" applyFont="1" applyFill="1" applyBorder="1" applyAlignment="1">
      <alignment horizontal="left" vertical="center" wrapText="1"/>
    </xf>
    <xf numFmtId="0" fontId="8" fillId="35" borderId="69" xfId="0" applyFont="1" applyFill="1" applyBorder="1" applyAlignment="1">
      <alignment horizontal="left" vertical="center" wrapText="1"/>
    </xf>
    <xf numFmtId="0" fontId="44" fillId="0" borderId="0" xfId="0" applyFont="1" applyAlignment="1">
      <alignment horizontal="left" vertical="top" wrapText="1"/>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54"/>
  <sheetViews>
    <sheetView tabSelected="1" zoomScalePageLayoutView="0" workbookViewId="0" topLeftCell="A1">
      <selection activeCell="J15" sqref="J15"/>
    </sheetView>
  </sheetViews>
  <sheetFormatPr defaultColWidth="9.00390625" defaultRowHeight="13.5"/>
  <cols>
    <col min="1" max="1" width="1.25" style="0" customWidth="1"/>
    <col min="2" max="2" width="20.75390625" style="0" customWidth="1"/>
    <col min="3" max="3" width="7.625" style="0" customWidth="1"/>
    <col min="4" max="4" width="15.50390625" style="0" customWidth="1"/>
    <col min="5" max="5" width="49.25390625" style="0" customWidth="1"/>
    <col min="6" max="6" width="1.12109375" style="0" customWidth="1"/>
    <col min="7" max="7" width="1.25" style="0" customWidth="1"/>
    <col min="8" max="8" width="50.125" style="0" customWidth="1"/>
    <col min="9" max="9" width="10.125" style="0" customWidth="1"/>
  </cols>
  <sheetData>
    <row r="1" spans="1:2" ht="17.25">
      <c r="A1" s="337"/>
      <c r="B1" s="74" t="s">
        <v>128</v>
      </c>
    </row>
    <row r="2" spans="1:5" ht="14.25">
      <c r="A2" s="337"/>
      <c r="B2" s="24"/>
      <c r="C2" s="24"/>
      <c r="D2" s="24"/>
      <c r="E2" s="24"/>
    </row>
    <row r="3" spans="1:5" ht="15" thickBot="1">
      <c r="A3" s="337"/>
      <c r="B3" s="73" t="s">
        <v>143</v>
      </c>
      <c r="C3" s="24"/>
      <c r="D3" s="24"/>
      <c r="E3" s="75"/>
    </row>
    <row r="4" spans="1:8" ht="15" customHeight="1" thickBot="1">
      <c r="A4" s="337"/>
      <c r="B4" s="86" t="s">
        <v>160</v>
      </c>
      <c r="C4" s="398" t="s">
        <v>328</v>
      </c>
      <c r="D4" s="399"/>
      <c r="E4" s="86" t="s">
        <v>129</v>
      </c>
      <c r="F4" s="76"/>
      <c r="H4" s="406" t="s">
        <v>329</v>
      </c>
    </row>
    <row r="5" spans="1:8" ht="14.25">
      <c r="A5" s="338"/>
      <c r="B5" s="84" t="s">
        <v>110</v>
      </c>
      <c r="C5" s="201">
        <v>2.53</v>
      </c>
      <c r="D5" s="85" t="s">
        <v>111</v>
      </c>
      <c r="E5" s="87" t="s">
        <v>130</v>
      </c>
      <c r="F5" s="76"/>
      <c r="H5" s="406"/>
    </row>
    <row r="6" spans="1:8" ht="14.25">
      <c r="A6" s="338"/>
      <c r="B6" s="79" t="s">
        <v>112</v>
      </c>
      <c r="C6" s="202">
        <v>2.64</v>
      </c>
      <c r="D6" s="80" t="s">
        <v>111</v>
      </c>
      <c r="E6" s="77" t="s">
        <v>130</v>
      </c>
      <c r="F6" s="76"/>
      <c r="H6" s="406"/>
    </row>
    <row r="7" spans="1:8" ht="14.25">
      <c r="A7" s="338"/>
      <c r="B7" s="79" t="s">
        <v>113</v>
      </c>
      <c r="C7" s="217">
        <v>2.7</v>
      </c>
      <c r="D7" s="80" t="s">
        <v>114</v>
      </c>
      <c r="E7" s="77" t="s">
        <v>130</v>
      </c>
      <c r="F7" s="76"/>
      <c r="H7" s="406"/>
    </row>
    <row r="8" spans="1:8" ht="14.25">
      <c r="A8" s="338"/>
      <c r="B8" s="79" t="s">
        <v>115</v>
      </c>
      <c r="C8" s="203">
        <v>2.83</v>
      </c>
      <c r="D8" s="80" t="s">
        <v>114</v>
      </c>
      <c r="E8" s="77" t="s">
        <v>130</v>
      </c>
      <c r="F8" s="76"/>
      <c r="H8" s="406"/>
    </row>
    <row r="9" spans="1:8" ht="14.25">
      <c r="A9" s="338"/>
      <c r="B9" s="79" t="s">
        <v>116</v>
      </c>
      <c r="C9" s="203">
        <v>2.94</v>
      </c>
      <c r="D9" s="80" t="s">
        <v>114</v>
      </c>
      <c r="E9" s="77" t="s">
        <v>130</v>
      </c>
      <c r="F9" s="76"/>
      <c r="H9" s="406"/>
    </row>
    <row r="10" spans="1:8" ht="14.25">
      <c r="A10" s="338"/>
      <c r="B10" s="79" t="s">
        <v>117</v>
      </c>
      <c r="C10" s="218">
        <v>3</v>
      </c>
      <c r="D10" s="80" t="s">
        <v>118</v>
      </c>
      <c r="E10" s="77" t="s">
        <v>130</v>
      </c>
      <c r="F10" s="76"/>
      <c r="H10" s="406"/>
    </row>
    <row r="11" spans="1:8" ht="15" thickBot="1">
      <c r="A11" s="339"/>
      <c r="B11" s="88" t="s">
        <v>119</v>
      </c>
      <c r="C11" s="202">
        <v>1.99</v>
      </c>
      <c r="D11" s="80" t="s">
        <v>120</v>
      </c>
      <c r="E11" s="77" t="s">
        <v>130</v>
      </c>
      <c r="F11" s="76"/>
      <c r="H11" s="406"/>
    </row>
    <row r="12" spans="1:8" ht="14.25">
      <c r="A12" s="338"/>
      <c r="B12" s="84" t="s">
        <v>123</v>
      </c>
      <c r="C12" s="204">
        <v>0.384</v>
      </c>
      <c r="D12" s="85" t="s">
        <v>62</v>
      </c>
      <c r="E12" s="87" t="s">
        <v>130</v>
      </c>
      <c r="F12" s="76"/>
      <c r="H12" s="406"/>
    </row>
    <row r="13" spans="1:8" ht="15" thickBot="1">
      <c r="A13" s="338"/>
      <c r="B13" s="88" t="s">
        <v>124</v>
      </c>
      <c r="C13" s="202">
        <v>0.153</v>
      </c>
      <c r="D13" s="80" t="s">
        <v>125</v>
      </c>
      <c r="E13" s="77" t="s">
        <v>130</v>
      </c>
      <c r="F13" s="76"/>
      <c r="H13" s="406"/>
    </row>
    <row r="14" spans="1:8" ht="14.25">
      <c r="A14" s="338"/>
      <c r="B14" s="84" t="s">
        <v>126</v>
      </c>
      <c r="C14" s="205">
        <v>2.36</v>
      </c>
      <c r="D14" s="85" t="s">
        <v>127</v>
      </c>
      <c r="E14" s="87" t="s">
        <v>130</v>
      </c>
      <c r="F14" s="76"/>
      <c r="H14" s="406"/>
    </row>
    <row r="15" spans="1:8" ht="15" thickBot="1">
      <c r="A15" s="338"/>
      <c r="B15" s="88" t="s">
        <v>112</v>
      </c>
      <c r="C15" s="206">
        <v>2.64</v>
      </c>
      <c r="D15" s="80" t="s">
        <v>111</v>
      </c>
      <c r="E15" s="77" t="s">
        <v>130</v>
      </c>
      <c r="F15" s="76"/>
      <c r="H15" s="406"/>
    </row>
    <row r="16" spans="1:8" ht="204.75" thickBot="1">
      <c r="A16" s="339"/>
      <c r="B16" s="95" t="s">
        <v>307</v>
      </c>
      <c r="C16" s="205">
        <v>4.05</v>
      </c>
      <c r="D16" s="85" t="s">
        <v>142</v>
      </c>
      <c r="E16" s="335" t="s">
        <v>327</v>
      </c>
      <c r="F16" s="76"/>
      <c r="H16" s="406"/>
    </row>
    <row r="17" spans="1:8" ht="15" thickBot="1">
      <c r="A17" s="339"/>
      <c r="B17" s="95" t="s">
        <v>308</v>
      </c>
      <c r="C17" s="205">
        <v>2.94</v>
      </c>
      <c r="D17" s="85" t="s">
        <v>142</v>
      </c>
      <c r="E17" s="335"/>
      <c r="F17" s="76"/>
      <c r="H17" s="406"/>
    </row>
    <row r="18" spans="1:8" ht="15" thickBot="1">
      <c r="A18" s="339"/>
      <c r="B18" s="395" t="s">
        <v>320</v>
      </c>
      <c r="C18" s="396">
        <v>0</v>
      </c>
      <c r="D18" s="85" t="s">
        <v>142</v>
      </c>
      <c r="E18" s="335" t="s">
        <v>326</v>
      </c>
      <c r="F18" s="76"/>
      <c r="H18" s="406"/>
    </row>
    <row r="19" spans="1:8" ht="48.75" thickBot="1">
      <c r="A19" s="339"/>
      <c r="B19" s="395" t="s">
        <v>321</v>
      </c>
      <c r="C19" s="396">
        <v>2.94</v>
      </c>
      <c r="D19" s="85" t="s">
        <v>142</v>
      </c>
      <c r="E19" s="335" t="s">
        <v>323</v>
      </c>
      <c r="F19" s="76"/>
      <c r="H19" s="406"/>
    </row>
    <row r="20" spans="1:8" ht="60.75" thickBot="1">
      <c r="A20" s="339"/>
      <c r="B20" s="395" t="s">
        <v>322</v>
      </c>
      <c r="C20" s="396">
        <v>0.73</v>
      </c>
      <c r="D20" s="85" t="s">
        <v>142</v>
      </c>
      <c r="E20" s="335" t="s">
        <v>324</v>
      </c>
      <c r="F20" s="76"/>
      <c r="H20" s="406"/>
    </row>
    <row r="21" spans="1:8" ht="48.75" thickBot="1">
      <c r="A21" s="339"/>
      <c r="B21" s="235" t="s">
        <v>131</v>
      </c>
      <c r="C21" s="237">
        <v>0.587</v>
      </c>
      <c r="D21" s="239" t="s">
        <v>132</v>
      </c>
      <c r="E21" s="240" t="s">
        <v>133</v>
      </c>
      <c r="F21" s="76"/>
      <c r="H21" s="406"/>
    </row>
    <row r="22" spans="1:8" ht="15" thickBot="1">
      <c r="A22" s="340"/>
      <c r="B22" s="236" t="s">
        <v>145</v>
      </c>
      <c r="C22" s="238"/>
      <c r="D22" s="156"/>
      <c r="E22" s="241"/>
      <c r="F22" s="1"/>
      <c r="H22" s="406"/>
    </row>
    <row r="23" spans="1:8" ht="14.25">
      <c r="A23" s="340"/>
      <c r="B23" s="106" t="s">
        <v>1</v>
      </c>
      <c r="C23" s="207">
        <v>2.44</v>
      </c>
      <c r="D23" s="103" t="s">
        <v>64</v>
      </c>
      <c r="E23" s="87" t="s">
        <v>130</v>
      </c>
      <c r="F23" s="76"/>
      <c r="H23" s="406"/>
    </row>
    <row r="24" spans="1:8" ht="36.75" thickBot="1">
      <c r="A24" s="340"/>
      <c r="B24" s="91" t="s">
        <v>144</v>
      </c>
      <c r="C24" s="214">
        <v>2.94</v>
      </c>
      <c r="D24" s="81" t="s">
        <v>142</v>
      </c>
      <c r="E24" s="109" t="s">
        <v>157</v>
      </c>
      <c r="F24" s="76"/>
      <c r="H24" s="406"/>
    </row>
    <row r="25" spans="1:8" ht="14.25">
      <c r="A25" s="340"/>
      <c r="B25" s="242" t="s">
        <v>146</v>
      </c>
      <c r="C25" s="208"/>
      <c r="D25" s="104"/>
      <c r="E25" s="105"/>
      <c r="F25" s="1"/>
      <c r="G25" s="1"/>
      <c r="H25" s="406"/>
    </row>
    <row r="26" spans="1:8" ht="15" thickBot="1">
      <c r="A26" s="340"/>
      <c r="B26" s="102" t="s">
        <v>148</v>
      </c>
      <c r="C26" s="209"/>
      <c r="D26" s="75"/>
      <c r="E26" s="107"/>
      <c r="F26" s="1"/>
      <c r="G26" s="1"/>
      <c r="H26" s="406"/>
    </row>
    <row r="27" spans="1:8" ht="14.25">
      <c r="A27" s="339"/>
      <c r="B27" s="84" t="s">
        <v>150</v>
      </c>
      <c r="C27" s="210">
        <v>2.93</v>
      </c>
      <c r="D27" s="85" t="s">
        <v>121</v>
      </c>
      <c r="E27" s="87" t="s">
        <v>130</v>
      </c>
      <c r="F27" s="76"/>
      <c r="H27" s="406"/>
    </row>
    <row r="28" spans="1:8" ht="14.25">
      <c r="A28" s="339"/>
      <c r="B28" s="88" t="s">
        <v>155</v>
      </c>
      <c r="C28" s="211">
        <v>2.57</v>
      </c>
      <c r="D28" s="80" t="s">
        <v>122</v>
      </c>
      <c r="E28" s="77" t="s">
        <v>130</v>
      </c>
      <c r="F28" s="76"/>
      <c r="H28" s="406"/>
    </row>
    <row r="29" spans="1:8" ht="14.25">
      <c r="A29" s="339"/>
      <c r="B29" s="88" t="s">
        <v>149</v>
      </c>
      <c r="C29" s="212">
        <v>2.44</v>
      </c>
      <c r="D29" s="100" t="s">
        <v>64</v>
      </c>
      <c r="E29" s="77" t="s">
        <v>130</v>
      </c>
      <c r="F29" s="76"/>
      <c r="H29" s="406"/>
    </row>
    <row r="30" spans="1:8" ht="36">
      <c r="A30" s="339"/>
      <c r="B30" s="96" t="s">
        <v>151</v>
      </c>
      <c r="C30" s="206">
        <v>17.2</v>
      </c>
      <c r="D30" s="80" t="s">
        <v>142</v>
      </c>
      <c r="E30" s="108" t="s">
        <v>141</v>
      </c>
      <c r="F30" s="76"/>
      <c r="H30" s="406"/>
    </row>
    <row r="31" spans="1:8" ht="36">
      <c r="A31" s="339"/>
      <c r="B31" s="96" t="s">
        <v>199</v>
      </c>
      <c r="C31" s="206">
        <v>2.88</v>
      </c>
      <c r="D31" s="80" t="s">
        <v>142</v>
      </c>
      <c r="E31" s="108" t="s">
        <v>200</v>
      </c>
      <c r="F31" s="76"/>
      <c r="H31" s="406"/>
    </row>
    <row r="32" spans="1:8" ht="36.75" thickBot="1">
      <c r="A32" s="339"/>
      <c r="B32" s="111" t="s">
        <v>156</v>
      </c>
      <c r="C32" s="213">
        <v>2.94</v>
      </c>
      <c r="D32" s="81" t="s">
        <v>142</v>
      </c>
      <c r="E32" s="109" t="s">
        <v>157</v>
      </c>
      <c r="F32" s="76"/>
      <c r="H32" s="406"/>
    </row>
    <row r="33" spans="1:8" ht="15" thickBot="1">
      <c r="A33" s="337"/>
      <c r="B33" s="102" t="s">
        <v>147</v>
      </c>
      <c r="C33" s="156"/>
      <c r="D33" s="156"/>
      <c r="E33" s="157"/>
      <c r="F33" s="1"/>
      <c r="G33" s="1"/>
      <c r="H33" s="407"/>
    </row>
    <row r="34" spans="1:8" ht="36">
      <c r="A34" s="339"/>
      <c r="B34" s="95" t="s">
        <v>152</v>
      </c>
      <c r="C34" s="89">
        <v>0.574</v>
      </c>
      <c r="D34" s="85" t="s">
        <v>142</v>
      </c>
      <c r="E34" s="98" t="s">
        <v>306</v>
      </c>
      <c r="F34" s="76"/>
      <c r="H34" s="407"/>
    </row>
    <row r="35" spans="1:8" ht="32.25" customHeight="1">
      <c r="A35" s="339"/>
      <c r="B35" s="96" t="s">
        <v>195</v>
      </c>
      <c r="C35" s="90">
        <v>0.565</v>
      </c>
      <c r="D35" s="80" t="s">
        <v>142</v>
      </c>
      <c r="E35" s="108" t="s">
        <v>196</v>
      </c>
      <c r="F35" s="76"/>
      <c r="H35" s="407"/>
    </row>
    <row r="36" spans="1:8" ht="36">
      <c r="A36" s="339"/>
      <c r="B36" s="96" t="s">
        <v>153</v>
      </c>
      <c r="C36" s="90">
        <v>0.028</v>
      </c>
      <c r="D36" s="80" t="s">
        <v>142</v>
      </c>
      <c r="E36" s="82" t="s">
        <v>158</v>
      </c>
      <c r="F36" s="76"/>
      <c r="H36" s="407"/>
    </row>
    <row r="37" spans="1:8" ht="48">
      <c r="A37" s="339"/>
      <c r="B37" s="96" t="s">
        <v>154</v>
      </c>
      <c r="C37" s="93">
        <v>0.059</v>
      </c>
      <c r="D37" s="80" t="s">
        <v>211</v>
      </c>
      <c r="E37" s="108" t="s">
        <v>159</v>
      </c>
      <c r="F37" s="76"/>
      <c r="H37" s="407"/>
    </row>
    <row r="38" spans="1:8" ht="36.75" thickBot="1">
      <c r="A38" s="339"/>
      <c r="B38" s="333" t="s">
        <v>304</v>
      </c>
      <c r="C38" s="336">
        <v>1.56</v>
      </c>
      <c r="D38" s="334" t="s">
        <v>305</v>
      </c>
      <c r="E38" s="335" t="s">
        <v>309</v>
      </c>
      <c r="F38" s="76"/>
      <c r="H38" s="407"/>
    </row>
    <row r="39" spans="1:8" ht="13.5" customHeight="1">
      <c r="A39" s="340"/>
      <c r="B39" s="341"/>
      <c r="C39" s="342"/>
      <c r="D39" s="127"/>
      <c r="E39" s="343"/>
      <c r="F39" s="1"/>
      <c r="H39" s="407"/>
    </row>
    <row r="40" spans="1:8" ht="15" thickBot="1">
      <c r="A40" s="337"/>
      <c r="B40" s="73" t="s">
        <v>292</v>
      </c>
      <c r="C40" s="127" t="s">
        <v>197</v>
      </c>
      <c r="E40" s="78"/>
      <c r="H40" s="407"/>
    </row>
    <row r="41" spans="1:8" ht="14.25">
      <c r="A41" s="339"/>
      <c r="B41" s="95" t="s">
        <v>136</v>
      </c>
      <c r="C41" s="215">
        <v>0.3</v>
      </c>
      <c r="D41" s="85" t="s">
        <v>302</v>
      </c>
      <c r="E41" s="99" t="s">
        <v>135</v>
      </c>
      <c r="F41" s="76"/>
      <c r="H41" s="407"/>
    </row>
    <row r="42" spans="1:8" ht="14.25">
      <c r="A42" s="339"/>
      <c r="B42" s="96" t="s">
        <v>134</v>
      </c>
      <c r="C42" s="216">
        <v>0.2</v>
      </c>
      <c r="D42" s="80" t="s">
        <v>302</v>
      </c>
      <c r="E42" s="94" t="s">
        <v>135</v>
      </c>
      <c r="F42" s="76"/>
      <c r="H42" s="407"/>
    </row>
    <row r="43" spans="1:8" ht="14.25">
      <c r="A43" s="339"/>
      <c r="B43" s="96" t="s">
        <v>137</v>
      </c>
      <c r="C43" s="93">
        <v>0.06</v>
      </c>
      <c r="D43" s="80" t="s">
        <v>302</v>
      </c>
      <c r="E43" s="94" t="s">
        <v>135</v>
      </c>
      <c r="F43" s="76"/>
      <c r="H43" s="407"/>
    </row>
    <row r="44" spans="1:8" ht="14.25">
      <c r="A44" s="339"/>
      <c r="B44" s="96" t="s">
        <v>138</v>
      </c>
      <c r="C44" s="216">
        <v>0.2</v>
      </c>
      <c r="D44" s="80" t="s">
        <v>302</v>
      </c>
      <c r="E44" s="94" t="s">
        <v>135</v>
      </c>
      <c r="F44" s="76"/>
      <c r="H44" s="407"/>
    </row>
    <row r="45" spans="1:8" ht="14.25">
      <c r="A45" s="339"/>
      <c r="B45" s="96" t="s">
        <v>139</v>
      </c>
      <c r="C45" s="93">
        <v>0.05</v>
      </c>
      <c r="D45" s="80" t="s">
        <v>302</v>
      </c>
      <c r="E45" s="94" t="s">
        <v>135</v>
      </c>
      <c r="F45" s="76"/>
      <c r="H45" s="407"/>
    </row>
    <row r="46" spans="1:8" ht="15" thickBot="1">
      <c r="A46" s="339"/>
      <c r="B46" s="97" t="s">
        <v>140</v>
      </c>
      <c r="C46" s="219">
        <v>0.5</v>
      </c>
      <c r="D46" s="81" t="s">
        <v>302</v>
      </c>
      <c r="E46" s="220" t="s">
        <v>135</v>
      </c>
      <c r="F46" s="76"/>
      <c r="H46" s="407"/>
    </row>
    <row r="47" spans="2:5" ht="13.5">
      <c r="B47" s="101"/>
      <c r="C47" s="101"/>
      <c r="D47" s="101"/>
      <c r="E47" s="110"/>
    </row>
    <row r="48" ht="13.5">
      <c r="E48" s="78"/>
    </row>
    <row r="49" ht="13.5">
      <c r="E49" s="78"/>
    </row>
    <row r="50" ht="13.5">
      <c r="E50" s="78"/>
    </row>
    <row r="51" ht="13.5">
      <c r="E51" s="78"/>
    </row>
    <row r="52" ht="13.5">
      <c r="E52" s="78"/>
    </row>
    <row r="53" spans="2:5" ht="13.5">
      <c r="B53" t="s">
        <v>47</v>
      </c>
      <c r="E53" s="78"/>
    </row>
    <row r="54" ht="13.5">
      <c r="B54" t="s">
        <v>47</v>
      </c>
    </row>
  </sheetData>
  <sheetProtection/>
  <mergeCells count="2">
    <mergeCell ref="C4:D4"/>
    <mergeCell ref="H4:H32"/>
  </mergeCells>
  <printOptions/>
  <pageMargins left="0.787" right="0.787" top="0.984" bottom="0.984" header="0.512" footer="0.512"/>
  <pageSetup horizontalDpi="600" verticalDpi="600" orientation="portrait" paperSize="9" scale="90" r:id="rId1"/>
  <headerFooter alignWithMargins="0">
    <oddHeader>&amp;C&amp;A</oddHeader>
    <oddFooter>&amp;C&amp;P</oddFooter>
  </headerFooter>
</worksheet>
</file>

<file path=xl/worksheets/sheet2.xml><?xml version="1.0" encoding="utf-8"?>
<worksheet xmlns="http://schemas.openxmlformats.org/spreadsheetml/2006/main" xmlns:r="http://schemas.openxmlformats.org/officeDocument/2006/relationships">
  <dimension ref="A1:P53"/>
  <sheetViews>
    <sheetView zoomScalePageLayoutView="0" workbookViewId="0" topLeftCell="A16">
      <selection activeCell="O30" sqref="O30"/>
    </sheetView>
  </sheetViews>
  <sheetFormatPr defaultColWidth="9.00390625" defaultRowHeight="13.5"/>
  <cols>
    <col min="1" max="1" width="1.00390625" style="0" customWidth="1"/>
    <col min="2" max="2" width="1.25" style="0" customWidth="1"/>
    <col min="3" max="3" width="1.00390625" style="0" customWidth="1"/>
    <col min="4" max="4" width="7.00390625" style="0" customWidth="1"/>
    <col min="5" max="5" width="32.25390625" style="0" customWidth="1"/>
    <col min="6" max="6" width="10.25390625" style="0" customWidth="1"/>
    <col min="7" max="7" width="10.75390625" style="0" customWidth="1"/>
    <col min="8" max="8" width="11.50390625" style="0" customWidth="1"/>
    <col min="9" max="9" width="9.75390625" style="0" customWidth="1"/>
    <col min="10" max="10" width="4.125" style="0" customWidth="1"/>
    <col min="11" max="11" width="10.25390625" style="0" customWidth="1"/>
    <col min="13" max="13" width="16.00390625" style="0" customWidth="1"/>
  </cols>
  <sheetData>
    <row r="1" spans="4:11" ht="24">
      <c r="D1" s="24"/>
      <c r="E1" s="37" t="s">
        <v>300</v>
      </c>
      <c r="F1" s="24"/>
      <c r="G1" s="24"/>
      <c r="H1" s="24"/>
      <c r="I1" s="24"/>
      <c r="J1" s="24"/>
      <c r="K1" s="24"/>
    </row>
    <row r="2" spans="1:11" ht="13.5">
      <c r="A2" s="31"/>
      <c r="B2" s="31"/>
      <c r="C2" s="31"/>
      <c r="D2" s="31"/>
      <c r="E2" s="30"/>
      <c r="F2" s="314" t="s">
        <v>296</v>
      </c>
      <c r="G2" s="31"/>
      <c r="H2" s="31"/>
      <c r="I2" s="31"/>
      <c r="J2" s="31"/>
      <c r="K2" s="31"/>
    </row>
    <row r="3" spans="1:11" ht="13.5">
      <c r="A3" s="31"/>
      <c r="B3" s="31"/>
      <c r="C3" s="31"/>
      <c r="D3" s="31"/>
      <c r="E3" s="31"/>
      <c r="F3" s="33" t="s">
        <v>295</v>
      </c>
      <c r="G3" s="5" t="s">
        <v>77</v>
      </c>
      <c r="H3" s="33" t="s">
        <v>297</v>
      </c>
      <c r="I3" s="31"/>
      <c r="J3" s="31"/>
      <c r="K3" s="31"/>
    </row>
    <row r="4" spans="1:11" ht="14.25" thickBot="1">
      <c r="A4" s="31"/>
      <c r="B4" s="31"/>
      <c r="C4" s="31"/>
      <c r="D4" s="31"/>
      <c r="E4" s="30" t="s">
        <v>94</v>
      </c>
      <c r="F4" s="32" t="s">
        <v>97</v>
      </c>
      <c r="G4" s="32" t="s">
        <v>97</v>
      </c>
      <c r="H4" s="32" t="s">
        <v>97</v>
      </c>
      <c r="I4" s="31"/>
      <c r="J4" s="31"/>
      <c r="K4" s="31"/>
    </row>
    <row r="5" spans="1:11" ht="14.25" thickBot="1">
      <c r="A5" s="31"/>
      <c r="B5" s="31"/>
      <c r="C5" s="31"/>
      <c r="D5" s="31"/>
      <c r="E5" s="126" t="s">
        <v>88</v>
      </c>
      <c r="F5" s="252" t="s">
        <v>310</v>
      </c>
      <c r="G5" s="252" t="s">
        <v>311</v>
      </c>
      <c r="H5" s="252" t="s">
        <v>312</v>
      </c>
      <c r="I5" s="26" t="s">
        <v>92</v>
      </c>
      <c r="J5" s="34"/>
      <c r="K5" s="31"/>
    </row>
    <row r="6" spans="1:11" ht="12.75" customHeight="1" thickBot="1" thickTop="1">
      <c r="A6" s="31"/>
      <c r="B6" s="31"/>
      <c r="C6" s="31"/>
      <c r="D6" s="31"/>
      <c r="E6" s="58" t="s">
        <v>71</v>
      </c>
      <c r="F6" s="35">
        <v>1000</v>
      </c>
      <c r="G6" s="35">
        <v>900</v>
      </c>
      <c r="H6" s="35">
        <v>1100</v>
      </c>
      <c r="I6" s="45" t="s">
        <v>73</v>
      </c>
      <c r="J6" s="34"/>
      <c r="K6" s="31"/>
    </row>
    <row r="7" spans="1:11" ht="12.75" customHeight="1" thickBot="1" thickTop="1">
      <c r="A7" s="31"/>
      <c r="B7" s="31"/>
      <c r="C7" s="31"/>
      <c r="D7" s="31"/>
      <c r="E7" s="58" t="s">
        <v>76</v>
      </c>
      <c r="F7" s="35">
        <v>700</v>
      </c>
      <c r="G7" s="35">
        <v>600</v>
      </c>
      <c r="H7" s="35">
        <v>750</v>
      </c>
      <c r="I7" s="45" t="s">
        <v>98</v>
      </c>
      <c r="J7" s="34"/>
      <c r="K7" s="31"/>
    </row>
    <row r="8" spans="1:11" ht="12.75" customHeight="1" thickBot="1" thickTop="1">
      <c r="A8" s="31"/>
      <c r="B8" s="31"/>
      <c r="C8" s="31"/>
      <c r="D8" s="31"/>
      <c r="E8" s="58" t="s">
        <v>72</v>
      </c>
      <c r="F8" s="35">
        <v>10</v>
      </c>
      <c r="G8" s="35">
        <v>10</v>
      </c>
      <c r="H8" s="35">
        <v>10</v>
      </c>
      <c r="I8" s="45" t="s">
        <v>74</v>
      </c>
      <c r="J8" s="34"/>
      <c r="K8" s="31"/>
    </row>
    <row r="9" spans="1:11" ht="12.75" customHeight="1" thickBot="1" thickTop="1">
      <c r="A9" s="31"/>
      <c r="B9" s="31"/>
      <c r="C9" s="31"/>
      <c r="D9" s="31"/>
      <c r="E9" s="60" t="s">
        <v>0</v>
      </c>
      <c r="F9" s="62">
        <v>30</v>
      </c>
      <c r="G9" s="62">
        <v>35</v>
      </c>
      <c r="H9" s="62">
        <v>40</v>
      </c>
      <c r="I9" s="43" t="s">
        <v>75</v>
      </c>
      <c r="J9" s="34"/>
      <c r="K9" s="31"/>
    </row>
    <row r="10" spans="1:11" ht="13.5">
      <c r="A10" s="31"/>
      <c r="B10" s="31"/>
      <c r="C10" s="31"/>
      <c r="D10" s="31"/>
      <c r="E10" s="32" t="s">
        <v>96</v>
      </c>
      <c r="F10" s="31"/>
      <c r="G10" s="31"/>
      <c r="H10" s="31"/>
      <c r="I10" s="32" t="s">
        <v>220</v>
      </c>
      <c r="J10" s="32"/>
      <c r="K10" s="31"/>
    </row>
    <row r="11" spans="1:11" ht="13.5">
      <c r="A11" s="31"/>
      <c r="B11" s="31"/>
      <c r="C11" s="31"/>
      <c r="D11" s="31"/>
      <c r="E11" s="33" t="s">
        <v>2</v>
      </c>
      <c r="F11" s="31"/>
      <c r="G11" s="31"/>
      <c r="H11" s="31"/>
      <c r="I11" s="33" t="s">
        <v>80</v>
      </c>
      <c r="J11" s="33"/>
      <c r="K11" s="31"/>
    </row>
    <row r="12" spans="1:11" ht="13.5">
      <c r="A12" s="31"/>
      <c r="B12" s="31"/>
      <c r="C12" s="31"/>
      <c r="D12" s="31"/>
      <c r="E12" s="31"/>
      <c r="F12" s="32" t="s">
        <v>93</v>
      </c>
      <c r="G12" s="31"/>
      <c r="H12" s="31"/>
      <c r="I12" s="33" t="s">
        <v>80</v>
      </c>
      <c r="J12" s="33"/>
      <c r="K12" s="31"/>
    </row>
    <row r="13" spans="1:11" ht="14.25" thickBot="1">
      <c r="A13" s="31"/>
      <c r="B13" s="31"/>
      <c r="C13" s="34"/>
      <c r="D13" s="174"/>
      <c r="E13" s="30" t="s">
        <v>95</v>
      </c>
      <c r="F13" s="32" t="s">
        <v>97</v>
      </c>
      <c r="G13" s="32" t="s">
        <v>97</v>
      </c>
      <c r="H13" s="32" t="s">
        <v>97</v>
      </c>
      <c r="I13" s="32" t="s">
        <v>97</v>
      </c>
      <c r="J13" s="32"/>
      <c r="K13" s="33" t="s">
        <v>86</v>
      </c>
    </row>
    <row r="14" spans="1:13" ht="14.25" thickBot="1">
      <c r="A14" s="31"/>
      <c r="B14" s="31"/>
      <c r="C14" s="163"/>
      <c r="D14" s="179"/>
      <c r="E14" s="180" t="s">
        <v>160</v>
      </c>
      <c r="F14" s="181" t="str">
        <f>F$5</f>
        <v>2004年上期</v>
      </c>
      <c r="G14" s="181" t="str">
        <f>G$5</f>
        <v>2004年下期</v>
      </c>
      <c r="H14" s="181" t="str">
        <f>H$5</f>
        <v>2005年上期</v>
      </c>
      <c r="I14" s="182" t="str">
        <f>I$5</f>
        <v>単位</v>
      </c>
      <c r="J14" s="34"/>
      <c r="K14" s="33" t="s">
        <v>87</v>
      </c>
      <c r="L14" s="27" t="s">
        <v>85</v>
      </c>
      <c r="M14" s="29"/>
    </row>
    <row r="15" spans="1:13" ht="14.25" thickBot="1">
      <c r="A15" s="31"/>
      <c r="B15" s="31"/>
      <c r="C15" s="163"/>
      <c r="D15" s="128" t="s">
        <v>109</v>
      </c>
      <c r="E15" s="36" t="s">
        <v>99</v>
      </c>
      <c r="F15" s="65">
        <v>1</v>
      </c>
      <c r="G15" s="65">
        <v>2</v>
      </c>
      <c r="H15" s="65">
        <v>4</v>
      </c>
      <c r="I15" s="44" t="s">
        <v>65</v>
      </c>
      <c r="J15" s="34"/>
      <c r="K15" s="31"/>
      <c r="L15" s="221">
        <v>2.53</v>
      </c>
      <c r="M15" s="12" t="s">
        <v>63</v>
      </c>
    </row>
    <row r="16" spans="1:13" ht="15" thickBot="1" thickTop="1">
      <c r="A16" s="31"/>
      <c r="B16" s="31"/>
      <c r="C16" s="163"/>
      <c r="D16" s="17"/>
      <c r="E16" s="124" t="s">
        <v>42</v>
      </c>
      <c r="F16" s="35">
        <v>1</v>
      </c>
      <c r="G16" s="35">
        <v>2</v>
      </c>
      <c r="H16" s="35">
        <v>4</v>
      </c>
      <c r="I16" s="45" t="s">
        <v>65</v>
      </c>
      <c r="J16" s="34"/>
      <c r="K16" s="31"/>
      <c r="L16" s="222">
        <v>2.64</v>
      </c>
      <c r="M16" s="13" t="s">
        <v>63</v>
      </c>
    </row>
    <row r="17" spans="1:13" ht="15" thickBot="1" thickTop="1">
      <c r="A17" s="31"/>
      <c r="B17" s="31"/>
      <c r="C17" s="163"/>
      <c r="D17" s="17"/>
      <c r="E17" s="124" t="s">
        <v>100</v>
      </c>
      <c r="F17" s="35">
        <v>1</v>
      </c>
      <c r="G17" s="35">
        <v>2</v>
      </c>
      <c r="H17" s="35">
        <v>4</v>
      </c>
      <c r="I17" s="45" t="s">
        <v>65</v>
      </c>
      <c r="J17" s="34"/>
      <c r="K17" s="31"/>
      <c r="L17" s="243">
        <v>2.7</v>
      </c>
      <c r="M17" s="12" t="s">
        <v>63</v>
      </c>
    </row>
    <row r="18" spans="1:13" ht="15" thickBot="1" thickTop="1">
      <c r="A18" s="31"/>
      <c r="B18" s="31"/>
      <c r="C18" s="163"/>
      <c r="D18" s="17"/>
      <c r="E18" s="124" t="s">
        <v>101</v>
      </c>
      <c r="F18" s="35">
        <v>1</v>
      </c>
      <c r="G18" s="35">
        <v>2</v>
      </c>
      <c r="H18" s="35">
        <v>4</v>
      </c>
      <c r="I18" s="45" t="s">
        <v>65</v>
      </c>
      <c r="J18" s="34"/>
      <c r="K18" s="31"/>
      <c r="L18" s="223">
        <v>2.83</v>
      </c>
      <c r="M18" s="13" t="s">
        <v>63</v>
      </c>
    </row>
    <row r="19" spans="1:13" ht="15" thickBot="1" thickTop="1">
      <c r="A19" s="31"/>
      <c r="B19" s="31"/>
      <c r="C19" s="163"/>
      <c r="D19" s="17"/>
      <c r="E19" s="124" t="s">
        <v>102</v>
      </c>
      <c r="F19" s="35">
        <v>1</v>
      </c>
      <c r="G19" s="35">
        <v>2</v>
      </c>
      <c r="H19" s="35">
        <v>4</v>
      </c>
      <c r="I19" s="45" t="s">
        <v>65</v>
      </c>
      <c r="J19" s="34"/>
      <c r="K19" s="31"/>
      <c r="L19" s="223">
        <v>2.94</v>
      </c>
      <c r="M19" s="13" t="s">
        <v>63</v>
      </c>
    </row>
    <row r="20" spans="1:13" ht="15" thickBot="1" thickTop="1">
      <c r="A20" s="31"/>
      <c r="B20" s="31"/>
      <c r="C20" s="163"/>
      <c r="D20" s="17"/>
      <c r="E20" s="124" t="s">
        <v>49</v>
      </c>
      <c r="F20" s="35">
        <v>1</v>
      </c>
      <c r="G20" s="35">
        <v>2</v>
      </c>
      <c r="H20" s="35">
        <v>4</v>
      </c>
      <c r="I20" s="45" t="s">
        <v>60</v>
      </c>
      <c r="J20" s="34"/>
      <c r="K20" s="31"/>
      <c r="L20" s="244">
        <v>3</v>
      </c>
      <c r="M20" s="13" t="s">
        <v>64</v>
      </c>
    </row>
    <row r="21" spans="1:14" ht="15" thickBot="1" thickTop="1">
      <c r="A21" s="31"/>
      <c r="B21" s="31"/>
      <c r="C21" s="163"/>
      <c r="D21" s="129"/>
      <c r="E21" s="183" t="s">
        <v>103</v>
      </c>
      <c r="F21" s="35">
        <v>1</v>
      </c>
      <c r="G21" s="35">
        <v>2</v>
      </c>
      <c r="H21" s="35">
        <v>4</v>
      </c>
      <c r="I21" s="45" t="s">
        <v>89</v>
      </c>
      <c r="J21" s="34"/>
      <c r="K21" s="31"/>
      <c r="L21" s="222">
        <v>1.99</v>
      </c>
      <c r="M21" s="13" t="s">
        <v>61</v>
      </c>
      <c r="N21" s="24"/>
    </row>
    <row r="22" spans="1:13" ht="15" thickBot="1" thickTop="1">
      <c r="A22" s="31"/>
      <c r="B22" s="31"/>
      <c r="C22" s="163"/>
      <c r="D22" s="128" t="s">
        <v>179</v>
      </c>
      <c r="E22" s="184" t="s">
        <v>104</v>
      </c>
      <c r="F22" s="35">
        <v>1000</v>
      </c>
      <c r="G22" s="35">
        <v>2000</v>
      </c>
      <c r="H22" s="35">
        <v>4000</v>
      </c>
      <c r="I22" s="7" t="s">
        <v>90</v>
      </c>
      <c r="J22" s="34"/>
      <c r="K22" s="31"/>
      <c r="L22" s="224">
        <v>0.384</v>
      </c>
      <c r="M22" s="14" t="s">
        <v>62</v>
      </c>
    </row>
    <row r="23" spans="1:13" ht="15" thickBot="1" thickTop="1">
      <c r="A23" s="31"/>
      <c r="B23" s="31"/>
      <c r="C23" s="163"/>
      <c r="D23" s="129" t="s">
        <v>180</v>
      </c>
      <c r="E23" s="184" t="s">
        <v>45</v>
      </c>
      <c r="F23" s="35">
        <v>1</v>
      </c>
      <c r="G23" s="35">
        <v>2</v>
      </c>
      <c r="H23" s="35">
        <v>4</v>
      </c>
      <c r="I23" s="47" t="s">
        <v>44</v>
      </c>
      <c r="J23" s="34"/>
      <c r="K23" s="31"/>
      <c r="L23" s="224">
        <v>0.153</v>
      </c>
      <c r="M23" s="14" t="s">
        <v>43</v>
      </c>
    </row>
    <row r="24" spans="1:13" ht="15" thickBot="1" thickTop="1">
      <c r="A24" s="31"/>
      <c r="B24" s="31"/>
      <c r="C24" s="163"/>
      <c r="D24" s="128" t="s">
        <v>202</v>
      </c>
      <c r="E24" s="185" t="s">
        <v>105</v>
      </c>
      <c r="F24" s="35">
        <v>40</v>
      </c>
      <c r="G24" s="35">
        <v>30</v>
      </c>
      <c r="H24" s="35">
        <v>40</v>
      </c>
      <c r="I24" s="44" t="s">
        <v>65</v>
      </c>
      <c r="J24" s="34"/>
      <c r="K24" s="31"/>
      <c r="L24" s="225">
        <v>2.36</v>
      </c>
      <c r="M24" s="160" t="s">
        <v>63</v>
      </c>
    </row>
    <row r="25" spans="1:13" ht="15" thickBot="1" thickTop="1">
      <c r="A25" s="31"/>
      <c r="B25" s="31"/>
      <c r="C25" s="163"/>
      <c r="D25" s="129" t="s">
        <v>109</v>
      </c>
      <c r="E25" s="183" t="s">
        <v>106</v>
      </c>
      <c r="F25" s="35">
        <v>1</v>
      </c>
      <c r="G25" s="35">
        <v>2</v>
      </c>
      <c r="H25" s="35">
        <v>4</v>
      </c>
      <c r="I25" s="43" t="s">
        <v>65</v>
      </c>
      <c r="J25" s="34"/>
      <c r="K25" s="31"/>
      <c r="L25" s="226">
        <v>2.64</v>
      </c>
      <c r="M25" s="25" t="s">
        <v>63</v>
      </c>
    </row>
    <row r="26" spans="1:13" ht="15" thickBot="1" thickTop="1">
      <c r="A26" s="31"/>
      <c r="B26" s="31"/>
      <c r="C26" s="163"/>
      <c r="D26" s="191" t="s">
        <v>203</v>
      </c>
      <c r="E26" s="349" t="s">
        <v>307</v>
      </c>
      <c r="F26" s="35">
        <v>100</v>
      </c>
      <c r="G26" s="35">
        <v>0</v>
      </c>
      <c r="H26" s="35">
        <v>0</v>
      </c>
      <c r="I26" s="63" t="s">
        <v>60</v>
      </c>
      <c r="J26" s="34"/>
      <c r="K26" s="31"/>
      <c r="L26" s="227">
        <v>4.05</v>
      </c>
      <c r="M26" s="158" t="s">
        <v>212</v>
      </c>
    </row>
    <row r="27" spans="1:13" ht="15" thickBot="1" thickTop="1">
      <c r="A27" s="31"/>
      <c r="B27" s="31"/>
      <c r="C27" s="163"/>
      <c r="D27" s="348" t="s">
        <v>204</v>
      </c>
      <c r="E27" s="351" t="s">
        <v>308</v>
      </c>
      <c r="F27" s="35">
        <v>200</v>
      </c>
      <c r="G27" s="35">
        <v>0</v>
      </c>
      <c r="H27" s="35">
        <v>0</v>
      </c>
      <c r="I27" s="152" t="s">
        <v>60</v>
      </c>
      <c r="J27" s="34"/>
      <c r="K27" s="31"/>
      <c r="L27" s="357">
        <v>2.94</v>
      </c>
      <c r="M27" s="358" t="s">
        <v>212</v>
      </c>
    </row>
    <row r="28" spans="1:13" ht="15" thickBot="1" thickTop="1">
      <c r="A28" s="31"/>
      <c r="B28" s="31"/>
      <c r="C28" s="163"/>
      <c r="D28" s="348"/>
      <c r="E28" s="397" t="s">
        <v>320</v>
      </c>
      <c r="F28" s="35">
        <v>0</v>
      </c>
      <c r="G28" s="35"/>
      <c r="H28" s="35"/>
      <c r="I28" s="152" t="s">
        <v>60</v>
      </c>
      <c r="J28" s="34"/>
      <c r="K28" s="31"/>
      <c r="L28" s="357">
        <v>0</v>
      </c>
      <c r="M28" s="358" t="s">
        <v>212</v>
      </c>
    </row>
    <row r="29" spans="1:13" ht="15" thickBot="1" thickTop="1">
      <c r="A29" s="31"/>
      <c r="B29" s="31"/>
      <c r="C29" s="163"/>
      <c r="D29" s="348"/>
      <c r="E29" s="397" t="s">
        <v>321</v>
      </c>
      <c r="F29" s="35">
        <v>10</v>
      </c>
      <c r="G29" s="35"/>
      <c r="H29" s="35"/>
      <c r="I29" s="152" t="s">
        <v>60</v>
      </c>
      <c r="J29" s="34"/>
      <c r="K29" s="31"/>
      <c r="L29" s="357">
        <v>2.94</v>
      </c>
      <c r="M29" s="358" t="s">
        <v>212</v>
      </c>
    </row>
    <row r="30" spans="1:13" ht="15" thickBot="1" thickTop="1">
      <c r="A30" s="31"/>
      <c r="B30" s="31"/>
      <c r="C30" s="163"/>
      <c r="D30" s="348"/>
      <c r="E30" s="397" t="s">
        <v>325</v>
      </c>
      <c r="F30" s="35">
        <v>10</v>
      </c>
      <c r="G30" s="35"/>
      <c r="H30" s="35"/>
      <c r="I30" s="152" t="s">
        <v>60</v>
      </c>
      <c r="J30" s="34"/>
      <c r="K30" s="31"/>
      <c r="L30" s="357">
        <v>0.73</v>
      </c>
      <c r="M30" s="358" t="s">
        <v>212</v>
      </c>
    </row>
    <row r="31" spans="1:13" ht="15" thickBot="1" thickTop="1">
      <c r="A31" s="31"/>
      <c r="B31" s="31"/>
      <c r="C31" s="163"/>
      <c r="D31" s="192"/>
      <c r="E31" s="350" t="s">
        <v>176</v>
      </c>
      <c r="F31" s="35">
        <v>1000</v>
      </c>
      <c r="G31" s="35">
        <v>2000</v>
      </c>
      <c r="H31" s="35">
        <v>4000</v>
      </c>
      <c r="I31" s="352" t="s">
        <v>209</v>
      </c>
      <c r="J31" s="34"/>
      <c r="K31" s="31"/>
      <c r="L31" s="353">
        <v>0.587</v>
      </c>
      <c r="M31" s="354" t="s">
        <v>213</v>
      </c>
    </row>
    <row r="32" spans="1:14" ht="15" thickBot="1" thickTop="1">
      <c r="A32" s="31"/>
      <c r="B32" s="31"/>
      <c r="C32" s="163"/>
      <c r="D32" s="131" t="s">
        <v>184</v>
      </c>
      <c r="E32" s="165" t="s">
        <v>1</v>
      </c>
      <c r="F32" s="153">
        <v>1</v>
      </c>
      <c r="G32" s="154">
        <v>2</v>
      </c>
      <c r="H32" s="155">
        <v>4</v>
      </c>
      <c r="I32" s="173" t="s">
        <v>60</v>
      </c>
      <c r="J32" s="172"/>
      <c r="K32" s="163"/>
      <c r="L32" s="245">
        <v>2.44</v>
      </c>
      <c r="M32" s="246" t="s">
        <v>64</v>
      </c>
      <c r="N32" s="76"/>
    </row>
    <row r="33" spans="1:14" ht="15" thickBot="1" thickTop="1">
      <c r="A33" s="31"/>
      <c r="B33" s="31"/>
      <c r="C33" s="163"/>
      <c r="D33" s="145" t="s">
        <v>185</v>
      </c>
      <c r="E33" s="169" t="s">
        <v>178</v>
      </c>
      <c r="F33" s="153">
        <v>0</v>
      </c>
      <c r="G33" s="154">
        <v>0</v>
      </c>
      <c r="H33" s="155">
        <v>0</v>
      </c>
      <c r="I33" s="173" t="s">
        <v>60</v>
      </c>
      <c r="J33" s="172"/>
      <c r="K33" s="163"/>
      <c r="L33" s="230">
        <v>2.94</v>
      </c>
      <c r="M33" s="248" t="s">
        <v>64</v>
      </c>
      <c r="N33" s="76"/>
    </row>
    <row r="34" spans="1:14" ht="15" thickBot="1" thickTop="1">
      <c r="A34" s="31"/>
      <c r="B34" s="31"/>
      <c r="C34" s="163"/>
      <c r="D34" s="131" t="s">
        <v>186</v>
      </c>
      <c r="E34" s="165" t="s">
        <v>150</v>
      </c>
      <c r="F34" s="153">
        <v>1</v>
      </c>
      <c r="G34" s="154">
        <v>2</v>
      </c>
      <c r="H34" s="155">
        <v>4</v>
      </c>
      <c r="I34" s="173" t="s">
        <v>60</v>
      </c>
      <c r="J34" s="172"/>
      <c r="K34" s="163"/>
      <c r="L34" s="247">
        <v>2.93</v>
      </c>
      <c r="M34" s="246" t="s">
        <v>64</v>
      </c>
      <c r="N34" s="76"/>
    </row>
    <row r="35" spans="1:14" ht="15" thickBot="1" thickTop="1">
      <c r="A35" s="31"/>
      <c r="B35" s="31"/>
      <c r="C35" s="163"/>
      <c r="D35" s="132" t="s">
        <v>185</v>
      </c>
      <c r="E35" s="150" t="s">
        <v>187</v>
      </c>
      <c r="F35" s="153">
        <v>1</v>
      </c>
      <c r="G35" s="154">
        <v>2</v>
      </c>
      <c r="H35" s="155">
        <v>4</v>
      </c>
      <c r="I35" s="152" t="s">
        <v>60</v>
      </c>
      <c r="J35" s="172"/>
      <c r="K35" s="163"/>
      <c r="L35" s="229">
        <v>2.57</v>
      </c>
      <c r="M35" s="159" t="s">
        <v>64</v>
      </c>
      <c r="N35" s="76"/>
    </row>
    <row r="36" spans="1:14" ht="15" thickBot="1" thickTop="1">
      <c r="A36" s="31"/>
      <c r="B36" s="31"/>
      <c r="C36" s="163"/>
      <c r="D36" s="132"/>
      <c r="E36" s="150" t="s">
        <v>188</v>
      </c>
      <c r="F36" s="153">
        <v>0</v>
      </c>
      <c r="G36" s="154">
        <v>0</v>
      </c>
      <c r="H36" s="155">
        <v>0</v>
      </c>
      <c r="I36" s="152" t="s">
        <v>60</v>
      </c>
      <c r="J36" s="172"/>
      <c r="K36" s="163"/>
      <c r="L36" s="228">
        <v>2.44</v>
      </c>
      <c r="M36" s="159" t="s">
        <v>64</v>
      </c>
      <c r="N36" s="76"/>
    </row>
    <row r="37" spans="1:14" ht="15" thickBot="1" thickTop="1">
      <c r="A37" s="31"/>
      <c r="B37" s="31"/>
      <c r="C37" s="163"/>
      <c r="D37" s="132"/>
      <c r="E37" s="150" t="s">
        <v>189</v>
      </c>
      <c r="F37" s="153">
        <v>0</v>
      </c>
      <c r="G37" s="154">
        <v>0</v>
      </c>
      <c r="H37" s="155">
        <v>0</v>
      </c>
      <c r="I37" s="152" t="s">
        <v>60</v>
      </c>
      <c r="J37" s="172"/>
      <c r="K37" s="163"/>
      <c r="L37" s="228">
        <v>17.2</v>
      </c>
      <c r="M37" s="159" t="s">
        <v>64</v>
      </c>
      <c r="N37" s="76"/>
    </row>
    <row r="38" spans="1:14" ht="15" thickBot="1" thickTop="1">
      <c r="A38" s="31"/>
      <c r="B38" s="31"/>
      <c r="C38" s="163"/>
      <c r="D38" s="132"/>
      <c r="E38" s="150" t="s">
        <v>201</v>
      </c>
      <c r="F38" s="153">
        <v>0</v>
      </c>
      <c r="G38" s="154">
        <v>0</v>
      </c>
      <c r="H38" s="155">
        <v>0</v>
      </c>
      <c r="I38" s="152" t="s">
        <v>60</v>
      </c>
      <c r="J38" s="172"/>
      <c r="K38" s="163"/>
      <c r="L38" s="228">
        <v>2.88</v>
      </c>
      <c r="M38" s="159" t="s">
        <v>64</v>
      </c>
      <c r="N38" s="76"/>
    </row>
    <row r="39" spans="1:14" ht="15" thickBot="1" thickTop="1">
      <c r="A39" s="31"/>
      <c r="B39" s="31"/>
      <c r="C39" s="163"/>
      <c r="D39" s="145"/>
      <c r="E39" s="169" t="s">
        <v>190</v>
      </c>
      <c r="F39" s="153">
        <v>0</v>
      </c>
      <c r="G39" s="154">
        <v>0</v>
      </c>
      <c r="H39" s="155">
        <v>0</v>
      </c>
      <c r="I39" s="152" t="s">
        <v>60</v>
      </c>
      <c r="J39" s="172"/>
      <c r="K39" s="163"/>
      <c r="L39" s="230">
        <v>2.94</v>
      </c>
      <c r="M39" s="248" t="s">
        <v>64</v>
      </c>
      <c r="N39" s="76"/>
    </row>
    <row r="40" spans="1:14" ht="15" thickBot="1" thickTop="1">
      <c r="A40" s="31"/>
      <c r="B40" s="31"/>
      <c r="C40" s="163"/>
      <c r="D40" s="176" t="s">
        <v>193</v>
      </c>
      <c r="E40" s="170" t="s">
        <v>191</v>
      </c>
      <c r="F40" s="153">
        <v>0</v>
      </c>
      <c r="G40" s="154">
        <v>0</v>
      </c>
      <c r="H40" s="155">
        <v>0</v>
      </c>
      <c r="I40" s="173" t="s">
        <v>60</v>
      </c>
      <c r="J40" s="172"/>
      <c r="K40" s="163"/>
      <c r="L40" s="231">
        <v>0.574</v>
      </c>
      <c r="M40" s="249" t="s">
        <v>64</v>
      </c>
      <c r="N40" s="76"/>
    </row>
    <row r="41" spans="1:14" ht="15" thickBot="1" thickTop="1">
      <c r="A41" s="31"/>
      <c r="B41" s="31"/>
      <c r="C41" s="163"/>
      <c r="D41" s="177" t="s">
        <v>194</v>
      </c>
      <c r="E41" s="151" t="s">
        <v>195</v>
      </c>
      <c r="F41" s="153">
        <v>0</v>
      </c>
      <c r="G41" s="154">
        <v>0</v>
      </c>
      <c r="H41" s="155">
        <v>0</v>
      </c>
      <c r="I41" s="152" t="s">
        <v>60</v>
      </c>
      <c r="J41" s="172"/>
      <c r="K41" s="163"/>
      <c r="L41" s="232">
        <v>0.565</v>
      </c>
      <c r="M41" s="162" t="s">
        <v>64</v>
      </c>
      <c r="N41" s="76"/>
    </row>
    <row r="42" spans="1:14" ht="15" thickBot="1" thickTop="1">
      <c r="A42" s="31"/>
      <c r="B42" s="31"/>
      <c r="C42" s="163"/>
      <c r="D42" s="177" t="s">
        <v>198</v>
      </c>
      <c r="E42" s="151" t="s">
        <v>192</v>
      </c>
      <c r="F42" s="153">
        <v>0</v>
      </c>
      <c r="G42" s="154">
        <v>0</v>
      </c>
      <c r="H42" s="155">
        <v>0</v>
      </c>
      <c r="I42" s="152" t="s">
        <v>60</v>
      </c>
      <c r="J42" s="172"/>
      <c r="K42" s="163"/>
      <c r="L42" s="232">
        <v>0.028</v>
      </c>
      <c r="M42" s="162" t="s">
        <v>64</v>
      </c>
      <c r="N42" s="76"/>
    </row>
    <row r="43" spans="1:14" ht="15" thickBot="1" thickTop="1">
      <c r="A43" s="31"/>
      <c r="B43" s="31"/>
      <c r="C43" s="163"/>
      <c r="D43" s="177"/>
      <c r="E43" s="151" t="s">
        <v>154</v>
      </c>
      <c r="F43" s="153">
        <v>0</v>
      </c>
      <c r="G43" s="154">
        <v>0</v>
      </c>
      <c r="H43" s="155">
        <v>0</v>
      </c>
      <c r="I43" s="152" t="s">
        <v>65</v>
      </c>
      <c r="J43" s="172"/>
      <c r="K43" s="163"/>
      <c r="L43" s="232">
        <v>0.059</v>
      </c>
      <c r="M43" s="162" t="s">
        <v>63</v>
      </c>
      <c r="N43" s="76"/>
    </row>
    <row r="44" spans="1:14" ht="15" thickBot="1" thickTop="1">
      <c r="A44" s="31"/>
      <c r="B44" s="31"/>
      <c r="C44" s="163"/>
      <c r="D44" s="178"/>
      <c r="E44" s="347" t="s">
        <v>304</v>
      </c>
      <c r="F44" s="153">
        <v>0</v>
      </c>
      <c r="G44" s="154">
        <v>0</v>
      </c>
      <c r="H44" s="155">
        <v>0</v>
      </c>
      <c r="I44" s="346" t="s">
        <v>44</v>
      </c>
      <c r="J44" s="172"/>
      <c r="K44" s="163"/>
      <c r="L44" s="344">
        <v>1.56</v>
      </c>
      <c r="M44" s="345" t="s">
        <v>43</v>
      </c>
      <c r="N44" s="76"/>
    </row>
    <row r="45" spans="1:13" ht="15" thickBot="1" thickTop="1">
      <c r="A45" s="31"/>
      <c r="B45" s="31"/>
      <c r="C45" s="163"/>
      <c r="D45" s="186" t="s">
        <v>181</v>
      </c>
      <c r="E45" s="187" t="s">
        <v>136</v>
      </c>
      <c r="F45" s="35">
        <v>1</v>
      </c>
      <c r="G45" s="35">
        <v>2</v>
      </c>
      <c r="H45" s="35">
        <v>4</v>
      </c>
      <c r="I45" s="173" t="s">
        <v>210</v>
      </c>
      <c r="J45" s="34"/>
      <c r="K45" s="31"/>
      <c r="L45" s="250">
        <v>0.3</v>
      </c>
      <c r="M45" s="251" t="s">
        <v>313</v>
      </c>
    </row>
    <row r="46" spans="1:13" ht="15" thickBot="1" thickTop="1">
      <c r="A46" s="31"/>
      <c r="B46" s="31"/>
      <c r="C46" s="163"/>
      <c r="D46" s="175" t="s">
        <v>182</v>
      </c>
      <c r="E46" s="188" t="s">
        <v>216</v>
      </c>
      <c r="F46" s="64">
        <v>0</v>
      </c>
      <c r="G46" s="64">
        <v>0</v>
      </c>
      <c r="H46" s="64">
        <v>0</v>
      </c>
      <c r="I46" s="47" t="s">
        <v>210</v>
      </c>
      <c r="J46" s="34"/>
      <c r="K46" s="31"/>
      <c r="L46" s="234">
        <v>0.2</v>
      </c>
      <c r="M46" s="134" t="s">
        <v>214</v>
      </c>
    </row>
    <row r="47" spans="1:13" ht="15" thickBot="1" thickTop="1">
      <c r="A47" s="31"/>
      <c r="B47" s="31"/>
      <c r="C47" s="163"/>
      <c r="D47" s="175" t="s">
        <v>183</v>
      </c>
      <c r="E47" s="149" t="s">
        <v>137</v>
      </c>
      <c r="F47" s="35">
        <v>0</v>
      </c>
      <c r="G47" s="35">
        <v>0</v>
      </c>
      <c r="H47" s="35">
        <v>0</v>
      </c>
      <c r="I47" s="47" t="s">
        <v>210</v>
      </c>
      <c r="J47" s="34"/>
      <c r="K47" s="31"/>
      <c r="L47" s="233">
        <v>0.06</v>
      </c>
      <c r="M47" s="134" t="s">
        <v>214</v>
      </c>
    </row>
    <row r="48" spans="1:13" ht="15" thickBot="1" thickTop="1">
      <c r="A48" s="31"/>
      <c r="B48" s="31"/>
      <c r="C48" s="163"/>
      <c r="D48" s="175" t="s">
        <v>59</v>
      </c>
      <c r="E48" s="149" t="s">
        <v>138</v>
      </c>
      <c r="F48" s="35">
        <v>1</v>
      </c>
      <c r="G48" s="35">
        <v>2</v>
      </c>
      <c r="H48" s="35">
        <v>4</v>
      </c>
      <c r="I48" s="47" t="s">
        <v>210</v>
      </c>
      <c r="J48" s="34"/>
      <c r="K48" s="31"/>
      <c r="L48" s="234">
        <v>0.2</v>
      </c>
      <c r="M48" s="134" t="s">
        <v>214</v>
      </c>
    </row>
    <row r="49" spans="1:14" ht="15" thickBot="1" thickTop="1">
      <c r="A49" s="31"/>
      <c r="B49" s="31"/>
      <c r="C49" s="163"/>
      <c r="D49" s="175"/>
      <c r="E49" s="125" t="s">
        <v>139</v>
      </c>
      <c r="F49" s="35">
        <v>1</v>
      </c>
      <c r="G49" s="35">
        <v>2</v>
      </c>
      <c r="H49" s="35">
        <v>4</v>
      </c>
      <c r="I49" s="47" t="s">
        <v>210</v>
      </c>
      <c r="J49" s="172"/>
      <c r="K49" s="31"/>
      <c r="L49" s="233">
        <v>0.05</v>
      </c>
      <c r="M49" s="134" t="s">
        <v>214</v>
      </c>
      <c r="N49" s="1"/>
    </row>
    <row r="50" spans="1:14" ht="15" thickBot="1" thickTop="1">
      <c r="A50" s="31"/>
      <c r="B50" s="31"/>
      <c r="C50" s="163"/>
      <c r="D50" s="139"/>
      <c r="E50" s="164" t="s">
        <v>177</v>
      </c>
      <c r="F50" s="166">
        <v>0</v>
      </c>
      <c r="G50" s="167">
        <v>0</v>
      </c>
      <c r="H50" s="168">
        <v>0</v>
      </c>
      <c r="I50" s="47" t="s">
        <v>210</v>
      </c>
      <c r="J50" s="172"/>
      <c r="K50" s="31"/>
      <c r="L50" s="234">
        <v>0.5</v>
      </c>
      <c r="M50" s="134" t="s">
        <v>214</v>
      </c>
      <c r="N50" s="1"/>
    </row>
    <row r="51" spans="1:16" ht="13.5">
      <c r="A51" s="31"/>
      <c r="B51" s="31"/>
      <c r="C51" s="31"/>
      <c r="D51" s="161"/>
      <c r="E51" s="161"/>
      <c r="F51" s="171" t="s">
        <v>79</v>
      </c>
      <c r="G51" s="171" t="s">
        <v>79</v>
      </c>
      <c r="H51" s="171" t="s">
        <v>79</v>
      </c>
      <c r="I51" s="171" t="s">
        <v>218</v>
      </c>
      <c r="J51" s="32"/>
      <c r="K51" s="31"/>
      <c r="L51" s="161"/>
      <c r="M51" s="161"/>
      <c r="N51" s="24"/>
      <c r="O51" s="24"/>
      <c r="P51" s="24"/>
    </row>
    <row r="52" spans="1:16" ht="13.5">
      <c r="A52" s="31"/>
      <c r="B52" s="31"/>
      <c r="C52" s="31"/>
      <c r="D52" s="34"/>
      <c r="E52" s="31"/>
      <c r="F52" s="32" t="s">
        <v>208</v>
      </c>
      <c r="G52" s="31"/>
      <c r="H52" s="31"/>
      <c r="I52" s="33" t="s">
        <v>219</v>
      </c>
      <c r="J52" s="33"/>
      <c r="K52" s="31"/>
      <c r="L52" s="31"/>
      <c r="M52" s="31"/>
      <c r="N52" s="24"/>
      <c r="O52" s="24"/>
      <c r="P52" s="24"/>
    </row>
    <row r="53" ht="13.5">
      <c r="D53" s="1"/>
    </row>
  </sheetData>
  <sheetProtection/>
  <printOptions/>
  <pageMargins left="0.787" right="0.787" top="0.984" bottom="0.984" header="0.512" footer="0.512"/>
  <pageSetup horizontalDpi="600" verticalDpi="600" orientation="portrait" paperSize="9" scale="90" r:id="rId1"/>
  <headerFooter alignWithMargins="0">
    <oddHeader>&amp;C&amp;A</oddHeader>
    <oddFooter>&amp;C&amp;P</oddFooter>
  </headerFooter>
</worksheet>
</file>

<file path=xl/worksheets/sheet3.xml><?xml version="1.0" encoding="utf-8"?>
<worksheet xmlns="http://schemas.openxmlformats.org/spreadsheetml/2006/main" xmlns:r="http://schemas.openxmlformats.org/officeDocument/2006/relationships">
  <dimension ref="A1:O51"/>
  <sheetViews>
    <sheetView zoomScalePageLayoutView="0" workbookViewId="0" topLeftCell="A4">
      <selection activeCell="F27" sqref="F27"/>
    </sheetView>
  </sheetViews>
  <sheetFormatPr defaultColWidth="9.00390625" defaultRowHeight="13.5"/>
  <cols>
    <col min="1" max="1" width="2.375" style="0" customWidth="1"/>
    <col min="2" max="2" width="12.75390625" style="0" customWidth="1"/>
    <col min="3" max="3" width="7.625" style="0" customWidth="1"/>
    <col min="4" max="4" width="25.25390625" style="0" customWidth="1"/>
    <col min="5" max="5" width="11.00390625" style="0" customWidth="1"/>
    <col min="6" max="6" width="10.625" style="0" customWidth="1"/>
    <col min="7" max="7" width="11.50390625" style="0" customWidth="1"/>
    <col min="8" max="8" width="9.875" style="0" customWidth="1"/>
    <col min="9" max="9" width="14.50390625" style="0" customWidth="1"/>
    <col min="10" max="11" width="8.125" style="0" customWidth="1"/>
    <col min="12" max="12" width="8.50390625" style="0" customWidth="1"/>
    <col min="13" max="13" width="6.75390625" style="0" customWidth="1"/>
    <col min="14" max="14" width="6.875" style="0" customWidth="1"/>
    <col min="15" max="15" width="26.75390625" style="0" customWidth="1"/>
    <col min="17" max="18" width="15.50390625" style="0" bestFit="1" customWidth="1"/>
    <col min="19" max="20" width="13.375" style="0" bestFit="1" customWidth="1"/>
    <col min="21" max="21" width="36.25390625" style="0" customWidth="1"/>
    <col min="22" max="22" width="10.125" style="0" customWidth="1"/>
    <col min="23" max="24" width="15.50390625" style="0" bestFit="1" customWidth="1"/>
    <col min="25" max="26" width="13.375" style="0" bestFit="1" customWidth="1"/>
  </cols>
  <sheetData>
    <row r="1" ht="13.5">
      <c r="B1" s="21" t="s">
        <v>161</v>
      </c>
    </row>
    <row r="2" spans="2:12" ht="14.25" thickBot="1">
      <c r="B2" s="20" t="s">
        <v>162</v>
      </c>
      <c r="C2" s="20"/>
      <c r="D2" s="20"/>
      <c r="E2" s="21" t="s">
        <v>163</v>
      </c>
      <c r="F2" s="21" t="s">
        <v>163</v>
      </c>
      <c r="G2" s="21" t="s">
        <v>163</v>
      </c>
      <c r="H2" s="21" t="s">
        <v>164</v>
      </c>
      <c r="J2" s="20" t="str">
        <f>PDATA1!F5</f>
        <v>2004年上期</v>
      </c>
      <c r="K2" s="20" t="str">
        <f>PDATA1!G5</f>
        <v>2004年下期</v>
      </c>
      <c r="L2" s="20" t="str">
        <f>PDATA1!H5</f>
        <v>2005年上期</v>
      </c>
    </row>
    <row r="3" spans="2:14" ht="13.5">
      <c r="B3" s="50" t="s">
        <v>165</v>
      </c>
      <c r="C3" s="51" t="s">
        <v>166</v>
      </c>
      <c r="D3" s="52"/>
      <c r="E3" s="52" t="str">
        <f>PDATA1!F5</f>
        <v>2004年上期</v>
      </c>
      <c r="F3" s="52" t="str">
        <f>PDATA1!G5</f>
        <v>2004年下期</v>
      </c>
      <c r="G3" s="52" t="str">
        <f>PDATA1!H5</f>
        <v>2005年上期</v>
      </c>
      <c r="H3" s="52" t="s">
        <v>167</v>
      </c>
      <c r="I3" s="52" t="s">
        <v>168</v>
      </c>
      <c r="J3" s="52" t="s">
        <v>169</v>
      </c>
      <c r="K3" s="52" t="s">
        <v>169</v>
      </c>
      <c r="L3" s="52" t="s">
        <v>169</v>
      </c>
      <c r="M3" s="49" t="s">
        <v>168</v>
      </c>
      <c r="N3" s="46"/>
    </row>
    <row r="4" spans="2:14" ht="14.25" thickBot="1">
      <c r="B4" s="53"/>
      <c r="C4" s="54"/>
      <c r="D4" s="55"/>
      <c r="E4" s="55"/>
      <c r="F4" s="55"/>
      <c r="G4" s="55"/>
      <c r="H4" s="72" t="s">
        <v>84</v>
      </c>
      <c r="I4" s="55"/>
      <c r="J4" s="72" t="s">
        <v>91</v>
      </c>
      <c r="K4" s="72" t="s">
        <v>91</v>
      </c>
      <c r="L4" s="72" t="s">
        <v>91</v>
      </c>
      <c r="M4" s="56"/>
      <c r="N4" s="57"/>
    </row>
    <row r="5" spans="1:15" ht="13.5">
      <c r="A5" s="1"/>
      <c r="B5" s="9" t="s">
        <v>170</v>
      </c>
      <c r="C5" s="15" t="str">
        <f>PDATA1!E15</f>
        <v>灯油</v>
      </c>
      <c r="D5" s="18"/>
      <c r="E5" s="19">
        <f>PDATA1!F15</f>
        <v>1</v>
      </c>
      <c r="F5" s="19">
        <f>PDATA1!G15</f>
        <v>2</v>
      </c>
      <c r="G5" s="19">
        <f>PDATA1!H15</f>
        <v>4</v>
      </c>
      <c r="H5" s="120">
        <f>PDATA1!L15</f>
        <v>2.53</v>
      </c>
      <c r="I5" s="120" t="str">
        <f>PDATA1!M15</f>
        <v>kg-ＣＯ2／l</v>
      </c>
      <c r="J5" s="121">
        <f aca="true" t="shared" si="0" ref="J5:L6">E5*$H5</f>
        <v>2.53</v>
      </c>
      <c r="K5" s="121">
        <f t="shared" si="0"/>
        <v>5.06</v>
      </c>
      <c r="L5" s="121">
        <f t="shared" si="0"/>
        <v>10.12</v>
      </c>
      <c r="M5" s="28" t="s">
        <v>171</v>
      </c>
      <c r="N5" s="44"/>
      <c r="O5" s="1"/>
    </row>
    <row r="6" spans="1:15" ht="13.5">
      <c r="A6" s="1"/>
      <c r="B6" s="10" t="s">
        <v>109</v>
      </c>
      <c r="C6" s="15" t="str">
        <f>PDATA1!E16</f>
        <v>軽油</v>
      </c>
      <c r="D6" s="18"/>
      <c r="E6" s="19">
        <f>PDATA1!F16</f>
        <v>1</v>
      </c>
      <c r="F6" s="19">
        <f>PDATA1!G16</f>
        <v>2</v>
      </c>
      <c r="G6" s="19">
        <f>PDATA1!H16</f>
        <v>4</v>
      </c>
      <c r="H6" s="120">
        <f>PDATA1!L16</f>
        <v>2.64</v>
      </c>
      <c r="I6" s="120" t="str">
        <f>PDATA1!M16</f>
        <v>kg-ＣＯ2／l</v>
      </c>
      <c r="J6" s="121">
        <f t="shared" si="0"/>
        <v>2.64</v>
      </c>
      <c r="K6" s="121">
        <f t="shared" si="0"/>
        <v>5.28</v>
      </c>
      <c r="L6" s="121">
        <f t="shared" si="0"/>
        <v>10.56</v>
      </c>
      <c r="M6" s="28" t="s">
        <v>171</v>
      </c>
      <c r="N6" s="8"/>
      <c r="O6" s="1"/>
    </row>
    <row r="7" spans="2:14" ht="13.5">
      <c r="B7" s="10"/>
      <c r="C7" s="15" t="str">
        <f>PDATA1!E17</f>
        <v>Ａ重油</v>
      </c>
      <c r="D7" s="11"/>
      <c r="E7" s="19">
        <f>PDATA1!F17</f>
        <v>1</v>
      </c>
      <c r="F7" s="19">
        <f>PDATA1!G17</f>
        <v>2</v>
      </c>
      <c r="G7" s="19">
        <f>PDATA1!H17</f>
        <v>4</v>
      </c>
      <c r="H7" s="120">
        <f>PDATA1!L17</f>
        <v>2.7</v>
      </c>
      <c r="I7" s="120" t="str">
        <f>PDATA1!M17</f>
        <v>kg-ＣＯ2／l</v>
      </c>
      <c r="J7" s="121">
        <f aca="true" t="shared" si="1" ref="J7:J31">E7*$H7</f>
        <v>2.7</v>
      </c>
      <c r="K7" s="121">
        <f aca="true" t="shared" si="2" ref="K7:K31">F7*$H7</f>
        <v>5.4</v>
      </c>
      <c r="L7" s="121">
        <f aca="true" t="shared" si="3" ref="L7:L31">G7*$H7</f>
        <v>10.8</v>
      </c>
      <c r="M7" s="15" t="s">
        <v>171</v>
      </c>
      <c r="N7" s="45"/>
    </row>
    <row r="8" spans="2:14" ht="13.5">
      <c r="B8" s="10"/>
      <c r="C8" s="15" t="str">
        <f>PDATA1!E18</f>
        <v>Ｂ重油</v>
      </c>
      <c r="D8" s="11"/>
      <c r="E8" s="19">
        <f>PDATA1!F18</f>
        <v>1</v>
      </c>
      <c r="F8" s="19">
        <f>PDATA1!G18</f>
        <v>2</v>
      </c>
      <c r="G8" s="19">
        <f>PDATA1!H18</f>
        <v>4</v>
      </c>
      <c r="H8" s="120">
        <f>PDATA1!L18</f>
        <v>2.83</v>
      </c>
      <c r="I8" s="120" t="str">
        <f>PDATA1!M18</f>
        <v>kg-ＣＯ2／l</v>
      </c>
      <c r="J8" s="121">
        <f t="shared" si="1"/>
        <v>2.83</v>
      </c>
      <c r="K8" s="121">
        <f t="shared" si="2"/>
        <v>5.66</v>
      </c>
      <c r="L8" s="121">
        <f t="shared" si="3"/>
        <v>11.32</v>
      </c>
      <c r="M8" s="15" t="s">
        <v>41</v>
      </c>
      <c r="N8" s="45"/>
    </row>
    <row r="9" spans="2:14" ht="13.5">
      <c r="B9" s="10"/>
      <c r="C9" s="15" t="str">
        <f>PDATA1!E19</f>
        <v>Ｃ重油</v>
      </c>
      <c r="D9" s="11"/>
      <c r="E9" s="19">
        <f>PDATA1!F19</f>
        <v>1</v>
      </c>
      <c r="F9" s="19">
        <f>PDATA1!G19</f>
        <v>2</v>
      </c>
      <c r="G9" s="19">
        <f>PDATA1!H19</f>
        <v>4</v>
      </c>
      <c r="H9" s="120">
        <f>PDATA1!L19</f>
        <v>2.94</v>
      </c>
      <c r="I9" s="120" t="str">
        <f>PDATA1!M19</f>
        <v>kg-ＣＯ2／l</v>
      </c>
      <c r="J9" s="121">
        <f t="shared" si="1"/>
        <v>2.94</v>
      </c>
      <c r="K9" s="121">
        <f t="shared" si="2"/>
        <v>5.88</v>
      </c>
      <c r="L9" s="121">
        <f t="shared" si="3"/>
        <v>11.76</v>
      </c>
      <c r="M9" s="15" t="s">
        <v>41</v>
      </c>
      <c r="N9" s="45"/>
    </row>
    <row r="10" spans="2:14" ht="13.5">
      <c r="B10" s="10"/>
      <c r="C10" s="15" t="str">
        <f>PDATA1!E20</f>
        <v>ＬＰＧ</v>
      </c>
      <c r="D10" s="11"/>
      <c r="E10" s="19">
        <f>PDATA1!F20</f>
        <v>1</v>
      </c>
      <c r="F10" s="19">
        <f>PDATA1!G20</f>
        <v>2</v>
      </c>
      <c r="G10" s="19">
        <f>PDATA1!H20</f>
        <v>4</v>
      </c>
      <c r="H10" s="120">
        <f>PDATA1!L20</f>
        <v>3</v>
      </c>
      <c r="I10" s="120" t="str">
        <f>PDATA1!M20</f>
        <v>kg-ＣＯ2／Kg</v>
      </c>
      <c r="J10" s="121">
        <f t="shared" si="1"/>
        <v>3</v>
      </c>
      <c r="K10" s="121">
        <f t="shared" si="2"/>
        <v>6</v>
      </c>
      <c r="L10" s="121">
        <f t="shared" si="3"/>
        <v>12</v>
      </c>
      <c r="M10" s="15" t="s">
        <v>41</v>
      </c>
      <c r="N10" s="45"/>
    </row>
    <row r="11" spans="2:14" ht="14.25" thickBot="1">
      <c r="B11" s="129"/>
      <c r="C11" s="15" t="str">
        <f>PDATA1!E21</f>
        <v>都市ガス</v>
      </c>
      <c r="D11" s="66"/>
      <c r="E11" s="259">
        <f>PDATA1!F21</f>
        <v>1</v>
      </c>
      <c r="F11" s="259">
        <f>PDATA1!G21</f>
        <v>2</v>
      </c>
      <c r="G11" s="259">
        <f>PDATA1!H21</f>
        <v>4</v>
      </c>
      <c r="H11" s="261">
        <f>PDATA1!L21</f>
        <v>1.99</v>
      </c>
      <c r="I11" s="261" t="str">
        <f>PDATA1!M21</f>
        <v>kg-ＣＯ2／ｍ3</v>
      </c>
      <c r="J11" s="263">
        <f t="shared" si="1"/>
        <v>1.99</v>
      </c>
      <c r="K11" s="263">
        <f t="shared" si="2"/>
        <v>3.98</v>
      </c>
      <c r="L11" s="263">
        <f t="shared" si="3"/>
        <v>7.96</v>
      </c>
      <c r="M11" s="16" t="s">
        <v>41</v>
      </c>
      <c r="N11" s="43"/>
    </row>
    <row r="12" spans="2:14" ht="13.5">
      <c r="B12" s="136" t="s">
        <v>205</v>
      </c>
      <c r="C12" s="36" t="str">
        <f>PDATA1!E22</f>
        <v>購入電力</v>
      </c>
      <c r="D12" s="137"/>
      <c r="E12" s="260">
        <f>PDATA1!F22</f>
        <v>1000</v>
      </c>
      <c r="F12" s="260">
        <f>PDATA1!G22</f>
        <v>2000</v>
      </c>
      <c r="G12" s="260">
        <f>PDATA1!H22</f>
        <v>4000</v>
      </c>
      <c r="H12" s="262">
        <f>PDATA1!L22</f>
        <v>0.384</v>
      </c>
      <c r="I12" s="262" t="str">
        <f>PDATA1!M22</f>
        <v>kg-ＣＯ2／kwh</v>
      </c>
      <c r="J12" s="264">
        <f t="shared" si="1"/>
        <v>384</v>
      </c>
      <c r="K12" s="264">
        <f t="shared" si="2"/>
        <v>768</v>
      </c>
      <c r="L12" s="264">
        <f t="shared" si="3"/>
        <v>1536</v>
      </c>
      <c r="M12" s="36" t="s">
        <v>41</v>
      </c>
      <c r="N12" s="44"/>
    </row>
    <row r="13" spans="2:14" ht="14.25" thickBot="1">
      <c r="B13" s="129" t="s">
        <v>206</v>
      </c>
      <c r="C13" s="16" t="str">
        <f>PDATA1!E23</f>
        <v>熱供給（蒸気）</v>
      </c>
      <c r="D13" s="66"/>
      <c r="E13" s="259">
        <f>PDATA1!F23</f>
        <v>1</v>
      </c>
      <c r="F13" s="259">
        <f>PDATA1!G23</f>
        <v>2</v>
      </c>
      <c r="G13" s="259">
        <f>PDATA1!H23</f>
        <v>4</v>
      </c>
      <c r="H13" s="261">
        <f>PDATA1!L23</f>
        <v>0.153</v>
      </c>
      <c r="I13" s="261" t="str">
        <f>PDATA1!M23</f>
        <v>kg-ＣＯ2／kg</v>
      </c>
      <c r="J13" s="263">
        <f t="shared" si="1"/>
        <v>0.153</v>
      </c>
      <c r="K13" s="263">
        <f t="shared" si="2"/>
        <v>0.306</v>
      </c>
      <c r="L13" s="263">
        <f t="shared" si="3"/>
        <v>0.612</v>
      </c>
      <c r="M13" s="16" t="s">
        <v>41</v>
      </c>
      <c r="N13" s="43"/>
    </row>
    <row r="14" spans="2:14" ht="13.5">
      <c r="B14" s="135" t="s">
        <v>108</v>
      </c>
      <c r="C14" s="36" t="str">
        <f>PDATA1!E24</f>
        <v>ガソリン</v>
      </c>
      <c r="D14" s="137"/>
      <c r="E14" s="260">
        <f>PDATA1!F24</f>
        <v>40</v>
      </c>
      <c r="F14" s="260">
        <f>PDATA1!G24</f>
        <v>30</v>
      </c>
      <c r="G14" s="260">
        <f>PDATA1!H24</f>
        <v>40</v>
      </c>
      <c r="H14" s="262">
        <f>PDATA1!L24</f>
        <v>2.36</v>
      </c>
      <c r="I14" s="262" t="str">
        <f>PDATA1!M24</f>
        <v>kg-ＣＯ2／l</v>
      </c>
      <c r="J14" s="264">
        <f t="shared" si="1"/>
        <v>94.39999999999999</v>
      </c>
      <c r="K14" s="264">
        <f t="shared" si="2"/>
        <v>70.8</v>
      </c>
      <c r="L14" s="264">
        <f t="shared" si="3"/>
        <v>94.39999999999999</v>
      </c>
      <c r="M14" s="36" t="s">
        <v>41</v>
      </c>
      <c r="N14" s="44"/>
    </row>
    <row r="15" spans="2:14" ht="14.25" thickBot="1">
      <c r="B15" s="17" t="s">
        <v>172</v>
      </c>
      <c r="C15" s="365" t="str">
        <f>PDATA1!E25</f>
        <v>軽油</v>
      </c>
      <c r="D15" s="366"/>
      <c r="E15" s="368">
        <f>PDATA1!F25</f>
        <v>1</v>
      </c>
      <c r="F15" s="368">
        <f>PDATA1!G25</f>
        <v>2</v>
      </c>
      <c r="G15" s="368">
        <f>PDATA1!H25</f>
        <v>4</v>
      </c>
      <c r="H15" s="369">
        <f>PDATA1!L25</f>
        <v>2.64</v>
      </c>
      <c r="I15" s="369" t="str">
        <f>PDATA1!M25</f>
        <v>kg-ＣＯ2／l</v>
      </c>
      <c r="J15" s="370">
        <f t="shared" si="1"/>
        <v>2.64</v>
      </c>
      <c r="K15" s="370">
        <f t="shared" si="2"/>
        <v>5.28</v>
      </c>
      <c r="L15" s="370">
        <f t="shared" si="3"/>
        <v>10.56</v>
      </c>
      <c r="M15" s="365" t="s">
        <v>41</v>
      </c>
      <c r="N15" s="63"/>
    </row>
    <row r="16" spans="1:14" ht="13.5">
      <c r="A16" s="1"/>
      <c r="B16" s="371" t="s">
        <v>67</v>
      </c>
      <c r="C16" s="372" t="str">
        <f>PDATA1!E26</f>
        <v>紙（バージン紙）</v>
      </c>
      <c r="D16" s="373"/>
      <c r="E16" s="375">
        <f>PDATA1!F26</f>
        <v>100</v>
      </c>
      <c r="F16" s="375">
        <f>PDATA1!G26</f>
        <v>0</v>
      </c>
      <c r="G16" s="375">
        <f>PDATA1!H26</f>
        <v>0</v>
      </c>
      <c r="H16" s="376">
        <f>PDATA1!L26</f>
        <v>4.05</v>
      </c>
      <c r="I16" s="376" t="str">
        <f>PDATA1!M26</f>
        <v>kg-ＣＯ2／ｋｇ</v>
      </c>
      <c r="J16" s="377">
        <f t="shared" si="1"/>
        <v>405</v>
      </c>
      <c r="K16" s="377">
        <f t="shared" si="2"/>
        <v>0</v>
      </c>
      <c r="L16" s="377">
        <f t="shared" si="3"/>
        <v>0</v>
      </c>
      <c r="M16" s="378" t="s">
        <v>41</v>
      </c>
      <c r="N16" s="379"/>
    </row>
    <row r="17" spans="1:14" ht="13.5">
      <c r="A17" s="1"/>
      <c r="B17" s="374" t="s">
        <v>207</v>
      </c>
      <c r="C17" s="2" t="str">
        <f>PDATA1!E27</f>
        <v>紙（古紙80％）</v>
      </c>
      <c r="D17" s="351"/>
      <c r="E17" s="2">
        <f>PDATA1!F27</f>
        <v>200</v>
      </c>
      <c r="F17" s="2">
        <f>PDATA1!G27</f>
        <v>0</v>
      </c>
      <c r="G17" s="2">
        <f>PDATA1!H27</f>
        <v>0</v>
      </c>
      <c r="H17" s="384">
        <f>PDATA1!L27</f>
        <v>2.94</v>
      </c>
      <c r="I17" s="384" t="str">
        <f>PDATA1!M27</f>
        <v>kg-ＣＯ2／ｋｇ</v>
      </c>
      <c r="J17" s="385">
        <f aca="true" t="shared" si="4" ref="J17:L20">E17*$H17</f>
        <v>588</v>
      </c>
      <c r="K17" s="385">
        <f t="shared" si="4"/>
        <v>0</v>
      </c>
      <c r="L17" s="385">
        <f t="shared" si="4"/>
        <v>0</v>
      </c>
      <c r="M17" s="15" t="s">
        <v>315</v>
      </c>
      <c r="N17" s="45"/>
    </row>
    <row r="18" spans="1:14" ht="13.5">
      <c r="A18" s="1"/>
      <c r="B18" s="374" t="s">
        <v>77</v>
      </c>
      <c r="C18" s="2" t="str">
        <f>PDATA1!E28</f>
        <v>木材（間伐材）</v>
      </c>
      <c r="D18" s="351"/>
      <c r="E18" s="2">
        <f>PDATA1!F28</f>
        <v>0</v>
      </c>
      <c r="F18" s="2">
        <f>PDATA1!G28</f>
        <v>0</v>
      </c>
      <c r="G18" s="2">
        <f>PDATA1!H28</f>
        <v>0</v>
      </c>
      <c r="H18" s="384">
        <f>PDATA1!L28</f>
        <v>0</v>
      </c>
      <c r="I18" s="384" t="str">
        <f>PDATA1!M28</f>
        <v>kg-ＣＯ2／ｋｇ</v>
      </c>
      <c r="J18" s="385">
        <f t="shared" si="4"/>
        <v>0</v>
      </c>
      <c r="K18" s="385">
        <f t="shared" si="4"/>
        <v>0</v>
      </c>
      <c r="L18" s="385">
        <f t="shared" si="4"/>
        <v>0</v>
      </c>
      <c r="M18" s="15" t="s">
        <v>315</v>
      </c>
      <c r="N18" s="45"/>
    </row>
    <row r="19" spans="1:14" ht="13.5">
      <c r="A19" s="1"/>
      <c r="B19" s="374" t="s">
        <v>314</v>
      </c>
      <c r="C19" s="2" t="str">
        <f>PDATA1!E29</f>
        <v>木材（針葉樹）</v>
      </c>
      <c r="D19" s="351"/>
      <c r="E19" s="2">
        <f>PDATA1!F29</f>
        <v>10</v>
      </c>
      <c r="F19" s="2">
        <f>PDATA1!G29</f>
        <v>0</v>
      </c>
      <c r="G19" s="2">
        <f>PDATA1!H29</f>
        <v>0</v>
      </c>
      <c r="H19" s="384">
        <f>PDATA1!L29</f>
        <v>2.94</v>
      </c>
      <c r="I19" s="384" t="str">
        <f>PDATA1!M29</f>
        <v>kg-ＣＯ2／ｋｇ</v>
      </c>
      <c r="J19" s="385">
        <f t="shared" si="4"/>
        <v>29.4</v>
      </c>
      <c r="K19" s="385">
        <f t="shared" si="4"/>
        <v>0</v>
      </c>
      <c r="L19" s="385">
        <f t="shared" si="4"/>
        <v>0</v>
      </c>
      <c r="M19" s="15" t="s">
        <v>315</v>
      </c>
      <c r="N19" s="45"/>
    </row>
    <row r="20" spans="1:14" ht="13.5">
      <c r="A20" s="1"/>
      <c r="B20" s="374" t="s">
        <v>314</v>
      </c>
      <c r="C20" s="2" t="str">
        <f>PDATA1!E30</f>
        <v>木材（広葉樹）</v>
      </c>
      <c r="D20" s="351"/>
      <c r="E20" s="2">
        <f>PDATA1!F30</f>
        <v>10</v>
      </c>
      <c r="F20" s="2">
        <f>PDATA1!G30</f>
        <v>0</v>
      </c>
      <c r="G20" s="2">
        <f>PDATA1!H30</f>
        <v>0</v>
      </c>
      <c r="H20" s="384">
        <f>PDATA1!L30</f>
        <v>0.73</v>
      </c>
      <c r="I20" s="384" t="str">
        <f>PDATA1!M30</f>
        <v>kg-ＣＯ2／ｋｇ</v>
      </c>
      <c r="J20" s="385">
        <f t="shared" si="4"/>
        <v>7.3</v>
      </c>
      <c r="K20" s="385">
        <f t="shared" si="4"/>
        <v>0</v>
      </c>
      <c r="L20" s="385">
        <f t="shared" si="4"/>
        <v>0</v>
      </c>
      <c r="M20" s="15" t="s">
        <v>315</v>
      </c>
      <c r="N20" s="45"/>
    </row>
    <row r="21" spans="1:14" ht="14.25" thickBot="1">
      <c r="A21" s="1"/>
      <c r="B21" s="130"/>
      <c r="C21" s="362" t="str">
        <f>PDATA1!E31</f>
        <v>水</v>
      </c>
      <c r="D21" s="364"/>
      <c r="E21" s="380">
        <f>PDATA1!F31</f>
        <v>1000</v>
      </c>
      <c r="F21" s="380">
        <f>PDATA1!G31</f>
        <v>2000</v>
      </c>
      <c r="G21" s="380">
        <f>PDATA1!H31</f>
        <v>4000</v>
      </c>
      <c r="H21" s="381">
        <f>PDATA1!L31</f>
        <v>0.587</v>
      </c>
      <c r="I21" s="381" t="str">
        <f>PDATA1!M31</f>
        <v>kg-ＣＯ2／ｔ</v>
      </c>
      <c r="J21" s="382">
        <f t="shared" si="1"/>
        <v>587</v>
      </c>
      <c r="K21" s="382">
        <f t="shared" si="2"/>
        <v>1174</v>
      </c>
      <c r="L21" s="382">
        <f t="shared" si="3"/>
        <v>2348</v>
      </c>
      <c r="M21" s="383" t="s">
        <v>41</v>
      </c>
      <c r="N21" s="352"/>
    </row>
    <row r="22" spans="1:14" ht="14.25" thickBot="1">
      <c r="A22" s="92"/>
      <c r="B22" s="142" t="s">
        <v>68</v>
      </c>
      <c r="C22" s="282" t="str">
        <f>PDATA1!E32</f>
        <v>一般廃棄物（燃えるごみ）</v>
      </c>
      <c r="D22" s="141"/>
      <c r="E22" s="260">
        <f>PDATA1!F32</f>
        <v>1</v>
      </c>
      <c r="F22" s="260">
        <f>PDATA1!G32</f>
        <v>2</v>
      </c>
      <c r="G22" s="260">
        <f>PDATA1!H32</f>
        <v>4</v>
      </c>
      <c r="H22" s="262">
        <f>PDATA1!L32</f>
        <v>2.44</v>
      </c>
      <c r="I22" s="262" t="str">
        <f>PDATA1!M32</f>
        <v>kg-ＣＯ2／Kg</v>
      </c>
      <c r="J22" s="264">
        <f t="shared" si="1"/>
        <v>2.44</v>
      </c>
      <c r="K22" s="264">
        <f t="shared" si="2"/>
        <v>4.88</v>
      </c>
      <c r="L22" s="264">
        <f t="shared" si="3"/>
        <v>9.76</v>
      </c>
      <c r="M22" s="267" t="s">
        <v>41</v>
      </c>
      <c r="N22" s="44"/>
    </row>
    <row r="23" spans="1:14" ht="14.25" thickBot="1">
      <c r="A23" s="92"/>
      <c r="B23" s="145" t="s">
        <v>222</v>
      </c>
      <c r="C23" s="143" t="str">
        <f>PDATA1!E33</f>
        <v>一般廃棄物（埋め立てごみ）</v>
      </c>
      <c r="D23" s="144"/>
      <c r="E23" s="259">
        <f>PDATA1!F33</f>
        <v>0</v>
      </c>
      <c r="F23" s="259">
        <f>PDATA1!G33</f>
        <v>0</v>
      </c>
      <c r="G23" s="259">
        <f>PDATA1!H33</f>
        <v>0</v>
      </c>
      <c r="H23" s="261">
        <f>PDATA1!L33</f>
        <v>2.94</v>
      </c>
      <c r="I23" s="261" t="str">
        <f>PDATA1!M33</f>
        <v>kg-ＣＯ2／Kg</v>
      </c>
      <c r="J23" s="263">
        <f t="shared" si="1"/>
        <v>0</v>
      </c>
      <c r="K23" s="263">
        <f t="shared" si="2"/>
        <v>0</v>
      </c>
      <c r="L23" s="263">
        <f t="shared" si="3"/>
        <v>0</v>
      </c>
      <c r="M23" s="267" t="s">
        <v>41</v>
      </c>
      <c r="N23" s="43"/>
    </row>
    <row r="24" spans="1:14" ht="13.5">
      <c r="A24" s="92"/>
      <c r="B24" s="268" t="s">
        <v>223</v>
      </c>
      <c r="C24" s="269" t="str">
        <f>PDATA1!E34</f>
        <v>廃油（焼却処分）</v>
      </c>
      <c r="D24" s="269"/>
      <c r="E24" s="260">
        <f>PDATA1!F34</f>
        <v>1</v>
      </c>
      <c r="F24" s="260">
        <f>PDATA1!G34</f>
        <v>2</v>
      </c>
      <c r="G24" s="260">
        <f>PDATA1!H34</f>
        <v>4</v>
      </c>
      <c r="H24" s="262">
        <f>PDATA1!L34</f>
        <v>2.93</v>
      </c>
      <c r="I24" s="262" t="str">
        <f>PDATA1!M34</f>
        <v>kg-ＣＯ2／Kg</v>
      </c>
      <c r="J24" s="264">
        <f t="shared" si="1"/>
        <v>2.93</v>
      </c>
      <c r="K24" s="264">
        <f t="shared" si="2"/>
        <v>5.86</v>
      </c>
      <c r="L24" s="264">
        <f t="shared" si="3"/>
        <v>11.72</v>
      </c>
      <c r="M24" s="36" t="s">
        <v>41</v>
      </c>
      <c r="N24" s="44"/>
    </row>
    <row r="25" spans="1:14" ht="13.5">
      <c r="A25" s="92"/>
      <c r="B25" s="132" t="s">
        <v>225</v>
      </c>
      <c r="C25" s="190" t="str">
        <f>PDATA1!E35</f>
        <v>プラスチック（焼却処分）</v>
      </c>
      <c r="D25" s="190"/>
      <c r="E25" s="19">
        <f>PDATA1!F35</f>
        <v>1</v>
      </c>
      <c r="F25" s="19">
        <f>PDATA1!G35</f>
        <v>2</v>
      </c>
      <c r="G25" s="19">
        <f>PDATA1!H35</f>
        <v>4</v>
      </c>
      <c r="H25" s="120">
        <f>PDATA1!L35</f>
        <v>2.57</v>
      </c>
      <c r="I25" s="120" t="str">
        <f>PDATA1!M35</f>
        <v>kg-ＣＯ2／Kg</v>
      </c>
      <c r="J25" s="121">
        <f t="shared" si="1"/>
        <v>2.57</v>
      </c>
      <c r="K25" s="121">
        <f t="shared" si="2"/>
        <v>5.14</v>
      </c>
      <c r="L25" s="121">
        <f t="shared" si="3"/>
        <v>10.28</v>
      </c>
      <c r="M25" s="15" t="s">
        <v>41</v>
      </c>
      <c r="N25" s="45"/>
    </row>
    <row r="26" spans="1:14" ht="13.5">
      <c r="A26" s="92"/>
      <c r="B26" s="132"/>
      <c r="C26" s="190" t="str">
        <f>PDATA1!E36</f>
        <v>木くず・紙くず（焼却処分）</v>
      </c>
      <c r="D26" s="190"/>
      <c r="E26" s="19">
        <f>PDATA1!F36</f>
        <v>0</v>
      </c>
      <c r="F26" s="19">
        <f>PDATA1!G36</f>
        <v>0</v>
      </c>
      <c r="G26" s="19">
        <f>PDATA1!H36</f>
        <v>0</v>
      </c>
      <c r="H26" s="120">
        <f>PDATA1!L36</f>
        <v>2.44</v>
      </c>
      <c r="I26" s="120" t="str">
        <f>PDATA1!M36</f>
        <v>kg-ＣＯ2／Kg</v>
      </c>
      <c r="J26" s="121">
        <f t="shared" si="1"/>
        <v>0</v>
      </c>
      <c r="K26" s="121">
        <f t="shared" si="2"/>
        <v>0</v>
      </c>
      <c r="L26" s="121">
        <f t="shared" si="3"/>
        <v>0</v>
      </c>
      <c r="M26" s="15" t="s">
        <v>41</v>
      </c>
      <c r="N26" s="45"/>
    </row>
    <row r="27" spans="1:14" ht="13.5">
      <c r="A27" s="92"/>
      <c r="B27" s="132"/>
      <c r="C27" s="283" t="str">
        <f>PDATA1!E37</f>
        <v>アルミ（埋め立て処分）</v>
      </c>
      <c r="D27" s="284"/>
      <c r="E27" s="2">
        <f>PDATA1!F37</f>
        <v>0</v>
      </c>
      <c r="F27" s="19">
        <f>PDATA1!G37</f>
        <v>0</v>
      </c>
      <c r="G27" s="19">
        <f>PDATA1!H37</f>
        <v>0</v>
      </c>
      <c r="H27" s="120">
        <f>PDATA1!L37</f>
        <v>17.2</v>
      </c>
      <c r="I27" s="120" t="str">
        <f>PDATA1!M37</f>
        <v>kg-ＣＯ2／Kg</v>
      </c>
      <c r="J27" s="121">
        <f t="shared" si="1"/>
        <v>0</v>
      </c>
      <c r="K27" s="121">
        <f t="shared" si="2"/>
        <v>0</v>
      </c>
      <c r="L27" s="121">
        <f t="shared" si="3"/>
        <v>0</v>
      </c>
      <c r="M27" s="15" t="s">
        <v>41</v>
      </c>
      <c r="N27" s="45"/>
    </row>
    <row r="28" spans="1:14" ht="13.5">
      <c r="A28" s="92"/>
      <c r="B28" s="132" t="s">
        <v>77</v>
      </c>
      <c r="C28" s="283" t="str">
        <f>PDATA1!E38</f>
        <v>鉄くず（埋め立て処分）</v>
      </c>
      <c r="D28" s="284"/>
      <c r="E28" s="2">
        <f>PDATA1!F38</f>
        <v>0</v>
      </c>
      <c r="F28" s="19">
        <f>PDATA1!G38</f>
        <v>0</v>
      </c>
      <c r="G28" s="19">
        <f>PDATA1!H38</f>
        <v>0</v>
      </c>
      <c r="H28" s="120">
        <f>PDATA1!L38</f>
        <v>2.88</v>
      </c>
      <c r="I28" s="120" t="str">
        <f>PDATA1!M38</f>
        <v>kg-ＣＯ2／Kg</v>
      </c>
      <c r="J28" s="121">
        <f t="shared" si="1"/>
        <v>0</v>
      </c>
      <c r="K28" s="121">
        <f t="shared" si="2"/>
        <v>0</v>
      </c>
      <c r="L28" s="121">
        <f t="shared" si="3"/>
        <v>0</v>
      </c>
      <c r="M28" s="15" t="s">
        <v>41</v>
      </c>
      <c r="N28" s="45"/>
    </row>
    <row r="29" spans="1:15" ht="14.25" thickBot="1">
      <c r="A29" s="258"/>
      <c r="B29" s="270" t="s">
        <v>77</v>
      </c>
      <c r="C29" s="143" t="str">
        <f>PDATA1!E39</f>
        <v>食物屑・木屑・紙屑・繊維屑（埋立処分）</v>
      </c>
      <c r="D29" s="144"/>
      <c r="E29" s="259">
        <f>PDATA1!F39</f>
        <v>0</v>
      </c>
      <c r="F29" s="259">
        <f>PDATA1!G39</f>
        <v>0</v>
      </c>
      <c r="G29" s="259">
        <f>PDATA1!H39</f>
        <v>0</v>
      </c>
      <c r="H29" s="261">
        <f>PDATA1!L39</f>
        <v>2.94</v>
      </c>
      <c r="I29" s="261" t="str">
        <f>PDATA1!M39</f>
        <v>kg-ＣＯ2／Kg</v>
      </c>
      <c r="J29" s="263">
        <f t="shared" si="1"/>
        <v>0</v>
      </c>
      <c r="K29" s="263">
        <f t="shared" si="2"/>
        <v>0</v>
      </c>
      <c r="L29" s="263">
        <f t="shared" si="3"/>
        <v>0</v>
      </c>
      <c r="M29" s="16" t="s">
        <v>41</v>
      </c>
      <c r="N29" s="43"/>
      <c r="O29" s="122"/>
    </row>
    <row r="30" spans="1:14" ht="13.5">
      <c r="A30" s="92"/>
      <c r="B30" s="271" t="s">
        <v>69</v>
      </c>
      <c r="C30" s="285" t="str">
        <f>PDATA1!E40</f>
        <v>アルミ</v>
      </c>
      <c r="D30" s="146"/>
      <c r="E30" s="260">
        <f>PDATA1!F40</f>
        <v>0</v>
      </c>
      <c r="F30" s="260">
        <f>PDATA1!G40</f>
        <v>0</v>
      </c>
      <c r="G30" s="260">
        <f>PDATA1!H40</f>
        <v>0</v>
      </c>
      <c r="H30" s="262">
        <f>PDATA1!L40</f>
        <v>0.574</v>
      </c>
      <c r="I30" s="262" t="str">
        <f>PDATA1!M40</f>
        <v>kg-ＣＯ2／Kg</v>
      </c>
      <c r="J30" s="264">
        <f t="shared" si="1"/>
        <v>0</v>
      </c>
      <c r="K30" s="264">
        <f t="shared" si="2"/>
        <v>0</v>
      </c>
      <c r="L30" s="264">
        <f t="shared" si="3"/>
        <v>0</v>
      </c>
      <c r="M30" s="36" t="s">
        <v>41</v>
      </c>
      <c r="N30" s="44"/>
    </row>
    <row r="31" spans="1:14" ht="13.5">
      <c r="A31" s="92"/>
      <c r="B31" s="177" t="s">
        <v>227</v>
      </c>
      <c r="C31" s="286" t="str">
        <f>PDATA1!E41</f>
        <v>鉄くず</v>
      </c>
      <c r="D31" s="133"/>
      <c r="E31" s="19">
        <f>PDATA1!F41</f>
        <v>0</v>
      </c>
      <c r="F31" s="19">
        <f>PDATA1!G41</f>
        <v>0</v>
      </c>
      <c r="G31" s="19">
        <f>PDATA1!H41</f>
        <v>0</v>
      </c>
      <c r="H31" s="120">
        <f>PDATA1!L41</f>
        <v>0.565</v>
      </c>
      <c r="I31" s="120" t="str">
        <f>PDATA1!M41</f>
        <v>kg-ＣＯ2／Kg</v>
      </c>
      <c r="J31" s="121">
        <f t="shared" si="1"/>
        <v>0</v>
      </c>
      <c r="K31" s="121">
        <f t="shared" si="2"/>
        <v>0</v>
      </c>
      <c r="L31" s="121">
        <f t="shared" si="3"/>
        <v>0</v>
      </c>
      <c r="M31" s="15" t="s">
        <v>41</v>
      </c>
      <c r="N31" s="45"/>
    </row>
    <row r="32" spans="1:14" ht="13.5">
      <c r="A32" s="92"/>
      <c r="B32" s="177"/>
      <c r="C32" s="286" t="str">
        <f>PDATA1!E42</f>
        <v>プラスチック</v>
      </c>
      <c r="D32" s="133"/>
      <c r="E32" s="19">
        <f>PDATA1!F42</f>
        <v>0</v>
      </c>
      <c r="F32" s="19">
        <f>PDATA1!G42</f>
        <v>0</v>
      </c>
      <c r="G32" s="19">
        <f>PDATA1!H42</f>
        <v>0</v>
      </c>
      <c r="H32" s="120">
        <f>PDATA1!L42</f>
        <v>0.028</v>
      </c>
      <c r="I32" s="120" t="str">
        <f>PDATA1!M42</f>
        <v>kg-ＣＯ2／Kg</v>
      </c>
      <c r="J32" s="121">
        <f aca="true" t="shared" si="5" ref="J32:L34">E32*$H32</f>
        <v>0</v>
      </c>
      <c r="K32" s="121">
        <f t="shared" si="5"/>
        <v>0</v>
      </c>
      <c r="L32" s="121">
        <f t="shared" si="5"/>
        <v>0</v>
      </c>
      <c r="M32" s="15" t="s">
        <v>41</v>
      </c>
      <c r="N32" s="45"/>
    </row>
    <row r="33" spans="1:14" ht="13.5">
      <c r="A33" s="92"/>
      <c r="B33" s="177"/>
      <c r="C33" s="286" t="str">
        <f>PDATA1!E43</f>
        <v>油類</v>
      </c>
      <c r="D33" s="133"/>
      <c r="E33" s="19">
        <f>PDATA1!F43</f>
        <v>0</v>
      </c>
      <c r="F33" s="19">
        <f>PDATA1!G43</f>
        <v>0</v>
      </c>
      <c r="G33" s="19">
        <f>PDATA1!H43</f>
        <v>0</v>
      </c>
      <c r="H33" s="120">
        <f>PDATA1!L43</f>
        <v>0.059</v>
      </c>
      <c r="I33" s="120" t="str">
        <f>PDATA1!M43</f>
        <v>kg-ＣＯ2／l</v>
      </c>
      <c r="J33" s="121">
        <f t="shared" si="5"/>
        <v>0</v>
      </c>
      <c r="K33" s="121">
        <f t="shared" si="5"/>
        <v>0</v>
      </c>
      <c r="L33" s="121">
        <f t="shared" si="5"/>
        <v>0</v>
      </c>
      <c r="M33" s="15" t="s">
        <v>41</v>
      </c>
      <c r="N33" s="45"/>
    </row>
    <row r="34" spans="1:14" ht="14.25" thickBot="1">
      <c r="A34" s="92"/>
      <c r="B34" s="178"/>
      <c r="C34" s="286" t="str">
        <f>PDATA1!E44</f>
        <v>紙</v>
      </c>
      <c r="D34" s="272"/>
      <c r="E34" s="19">
        <f>PDATA1!F44</f>
        <v>0</v>
      </c>
      <c r="F34" s="19">
        <f>PDATA1!G44</f>
        <v>0</v>
      </c>
      <c r="G34" s="19">
        <f>PDATA1!H44</f>
        <v>0</v>
      </c>
      <c r="H34" s="120">
        <f>PDATA1!L44</f>
        <v>1.56</v>
      </c>
      <c r="I34" s="120" t="str">
        <f>PDATA1!M44</f>
        <v>kg-ＣＯ2／kg</v>
      </c>
      <c r="J34" s="121">
        <f t="shared" si="5"/>
        <v>0</v>
      </c>
      <c r="K34" s="121">
        <f t="shared" si="5"/>
        <v>0</v>
      </c>
      <c r="L34" s="121">
        <f t="shared" si="5"/>
        <v>0</v>
      </c>
      <c r="M34" s="15" t="s">
        <v>41</v>
      </c>
      <c r="N34" s="45"/>
    </row>
    <row r="35" spans="1:14" ht="14.25" thickBot="1">
      <c r="A35" s="92"/>
      <c r="B35" s="273"/>
      <c r="C35" s="38" t="s">
        <v>66</v>
      </c>
      <c r="D35" s="266"/>
      <c r="E35" s="265"/>
      <c r="F35" s="290"/>
      <c r="G35" s="41" t="s">
        <v>235</v>
      </c>
      <c r="H35" s="40"/>
      <c r="I35" s="275"/>
      <c r="J35" s="276">
        <f>SUM(J5:J34)</f>
        <v>2124.463</v>
      </c>
      <c r="K35" s="276">
        <f>SUM(K5:K34)</f>
        <v>2071.526</v>
      </c>
      <c r="L35" s="276">
        <f>SUM(L5:L34)</f>
        <v>4095.8520000000003</v>
      </c>
      <c r="M35" s="265" t="s">
        <v>60</v>
      </c>
      <c r="N35" s="277"/>
    </row>
    <row r="36" spans="1:14" ht="13.5">
      <c r="A36" s="92"/>
      <c r="B36" s="274" t="s">
        <v>229</v>
      </c>
      <c r="C36" s="287" t="str">
        <f>PDATA1!E45</f>
        <v>飛行機</v>
      </c>
      <c r="D36" s="138"/>
      <c r="E36" s="260">
        <f>PDATA1!F45</f>
        <v>1</v>
      </c>
      <c r="F36" s="260">
        <f>PDATA1!G45</f>
        <v>2</v>
      </c>
      <c r="G36" s="260">
        <f>PDATA1!H45</f>
        <v>4</v>
      </c>
      <c r="H36" s="262">
        <f>PDATA1!L45</f>
        <v>0.3</v>
      </c>
      <c r="I36" s="262" t="str">
        <f>PDATA1!M45</f>
        <v>kg-ＣＯ2／km・人</v>
      </c>
      <c r="J36" s="264">
        <f aca="true" t="shared" si="6" ref="J36:J41">E36*$H36</f>
        <v>0.3</v>
      </c>
      <c r="K36" s="264">
        <f aca="true" t="shared" si="7" ref="K36:K41">F36*$H36</f>
        <v>0.6</v>
      </c>
      <c r="L36" s="264">
        <f aca="true" t="shared" si="8" ref="L36:L41">G36*$H36</f>
        <v>1.2</v>
      </c>
      <c r="M36" s="36" t="s">
        <v>41</v>
      </c>
      <c r="N36" s="44"/>
    </row>
    <row r="37" spans="1:14" ht="13.5">
      <c r="A37" s="92"/>
      <c r="B37" s="175" t="s">
        <v>231</v>
      </c>
      <c r="C37" s="289" t="str">
        <f>PDATA1!E46</f>
        <v>路線バス</v>
      </c>
      <c r="D37" s="189"/>
      <c r="E37" s="2">
        <f>PDATA1!F46</f>
        <v>0</v>
      </c>
      <c r="F37" s="2">
        <f>PDATA1!G46</f>
        <v>0</v>
      </c>
      <c r="G37" s="19">
        <f>PDATA1!H46</f>
        <v>0</v>
      </c>
      <c r="H37" s="120">
        <f>PDATA1!L46</f>
        <v>0.2</v>
      </c>
      <c r="I37" s="120" t="str">
        <f>PDATA1!M46</f>
        <v>kg-ＣＯ2／km・人</v>
      </c>
      <c r="J37" s="121">
        <f t="shared" si="6"/>
        <v>0</v>
      </c>
      <c r="K37" s="121">
        <f t="shared" si="7"/>
        <v>0</v>
      </c>
      <c r="L37" s="121">
        <f t="shared" si="8"/>
        <v>0</v>
      </c>
      <c r="M37" s="15" t="s">
        <v>41</v>
      </c>
      <c r="N37" s="45"/>
    </row>
    <row r="38" spans="1:14" ht="13.5">
      <c r="A38" s="92"/>
      <c r="B38" s="175" t="s">
        <v>233</v>
      </c>
      <c r="C38" s="289" t="str">
        <f>PDATA1!E47</f>
        <v>長距離バス</v>
      </c>
      <c r="D38" s="189"/>
      <c r="E38" s="2">
        <f>PDATA1!F47</f>
        <v>0</v>
      </c>
      <c r="F38" s="2">
        <f>PDATA1!G47</f>
        <v>0</v>
      </c>
      <c r="G38" s="19">
        <f>PDATA1!H47</f>
        <v>0</v>
      </c>
      <c r="H38" s="120">
        <f>PDATA1!L47</f>
        <v>0.06</v>
      </c>
      <c r="I38" s="120" t="str">
        <f>PDATA1!M47</f>
        <v>kg-ＣＯ2／km・人</v>
      </c>
      <c r="J38" s="121">
        <f t="shared" si="6"/>
        <v>0</v>
      </c>
      <c r="K38" s="121">
        <f t="shared" si="7"/>
        <v>0</v>
      </c>
      <c r="L38" s="121">
        <f t="shared" si="8"/>
        <v>0</v>
      </c>
      <c r="M38" s="15" t="s">
        <v>41</v>
      </c>
      <c r="N38" s="45"/>
    </row>
    <row r="39" spans="1:14" ht="13.5">
      <c r="A39" s="92"/>
      <c r="B39" s="175" t="s">
        <v>77</v>
      </c>
      <c r="C39" s="289" t="str">
        <f>PDATA1!E48</f>
        <v>電車・地下鉄</v>
      </c>
      <c r="D39" s="189"/>
      <c r="E39" s="19">
        <f>PDATA1!F48</f>
        <v>1</v>
      </c>
      <c r="F39" s="19">
        <f>PDATA1!G48</f>
        <v>2</v>
      </c>
      <c r="G39" s="19">
        <f>PDATA1!H48</f>
        <v>4</v>
      </c>
      <c r="H39" s="120">
        <f>PDATA1!L48</f>
        <v>0.2</v>
      </c>
      <c r="I39" s="120" t="str">
        <f>PDATA1!M48</f>
        <v>kg-ＣＯ2／km・人</v>
      </c>
      <c r="J39" s="121">
        <f t="shared" si="6"/>
        <v>0.2</v>
      </c>
      <c r="K39" s="121">
        <f t="shared" si="7"/>
        <v>0.4</v>
      </c>
      <c r="L39" s="121">
        <f t="shared" si="8"/>
        <v>0.8</v>
      </c>
      <c r="M39" s="15" t="s">
        <v>41</v>
      </c>
      <c r="N39" s="45"/>
    </row>
    <row r="40" spans="1:14" ht="14.25" thickBot="1">
      <c r="A40" s="92"/>
      <c r="B40" s="175"/>
      <c r="C40" s="288" t="str">
        <f>PDATA1!E49</f>
        <v>電車（長距離）</v>
      </c>
      <c r="D40" s="189"/>
      <c r="E40" s="19">
        <f>PDATA1!F49</f>
        <v>1</v>
      </c>
      <c r="F40" s="19">
        <f>PDATA1!G49</f>
        <v>2</v>
      </c>
      <c r="G40" s="19">
        <f>PDATA1!H49</f>
        <v>4</v>
      </c>
      <c r="H40" s="120">
        <f>PDATA1!L49</f>
        <v>0.05</v>
      </c>
      <c r="I40" s="120" t="str">
        <f>PDATA1!M49</f>
        <v>kg-ＣＯ2／km・人</v>
      </c>
      <c r="J40" s="121">
        <f t="shared" si="6"/>
        <v>0.05</v>
      </c>
      <c r="K40" s="121">
        <f t="shared" si="7"/>
        <v>0.1</v>
      </c>
      <c r="L40" s="121">
        <f t="shared" si="8"/>
        <v>0.2</v>
      </c>
      <c r="M40" s="15" t="s">
        <v>41</v>
      </c>
      <c r="N40" s="45"/>
    </row>
    <row r="41" spans="1:14" ht="14.25" thickBot="1">
      <c r="A41" s="92"/>
      <c r="B41" s="139"/>
      <c r="C41" s="279" t="str">
        <f>PDATA1!E50</f>
        <v>バス</v>
      </c>
      <c r="D41" s="140"/>
      <c r="E41" s="259">
        <f>PDATA1!F50</f>
        <v>0</v>
      </c>
      <c r="F41" s="259">
        <f>PDATA1!G50</f>
        <v>0</v>
      </c>
      <c r="G41" s="259">
        <f>PDATA1!H50</f>
        <v>0</v>
      </c>
      <c r="H41" s="280">
        <f>PDATA1!L50</f>
        <v>0.5</v>
      </c>
      <c r="I41" s="280" t="str">
        <f>PDATA1!M50</f>
        <v>kg-ＣＯ2／km・人</v>
      </c>
      <c r="J41" s="263">
        <f t="shared" si="6"/>
        <v>0</v>
      </c>
      <c r="K41" s="263">
        <f t="shared" si="7"/>
        <v>0</v>
      </c>
      <c r="L41" s="263">
        <f t="shared" si="8"/>
        <v>0</v>
      </c>
      <c r="M41" s="16" t="s">
        <v>41</v>
      </c>
      <c r="N41" s="43"/>
    </row>
    <row r="42" spans="1:14" ht="14.25" thickBot="1">
      <c r="A42" s="92"/>
      <c r="B42" s="278" t="s">
        <v>293</v>
      </c>
      <c r="C42" s="38" t="s">
        <v>66</v>
      </c>
      <c r="D42" s="38"/>
      <c r="E42" s="38" t="s">
        <v>47</v>
      </c>
      <c r="F42" s="38"/>
      <c r="G42" s="38" t="s">
        <v>237</v>
      </c>
      <c r="H42" s="38"/>
      <c r="I42" s="38"/>
      <c r="J42" s="42">
        <f>SUM(J35:J41)</f>
        <v>2125.0130000000004</v>
      </c>
      <c r="K42" s="42">
        <f>SUM(K35:K41)</f>
        <v>2072.6259999999997</v>
      </c>
      <c r="L42" s="42">
        <f>SUM(L35:L41)</f>
        <v>4098.052000000001</v>
      </c>
      <c r="M42" s="39" t="s">
        <v>44</v>
      </c>
      <c r="N42" s="48"/>
    </row>
    <row r="43" spans="2:14" ht="13.5">
      <c r="B43" s="147" t="s">
        <v>294</v>
      </c>
      <c r="C43" s="23"/>
      <c r="D43" s="148"/>
      <c r="E43" s="6" t="s">
        <v>239</v>
      </c>
      <c r="F43" s="193"/>
      <c r="G43" s="193"/>
      <c r="H43" s="6" t="s">
        <v>173</v>
      </c>
      <c r="I43" s="148"/>
      <c r="J43" s="6" t="s">
        <v>241</v>
      </c>
      <c r="K43" s="193"/>
      <c r="L43" s="193"/>
      <c r="M43" s="6"/>
      <c r="N43" s="29"/>
    </row>
    <row r="44" spans="2:14" ht="13.5" customHeight="1">
      <c r="B44" s="400" t="s">
        <v>174</v>
      </c>
      <c r="C44" s="58" t="str">
        <f>PDATA1!E6</f>
        <v>売上高</v>
      </c>
      <c r="D44" s="59" t="s">
        <v>78</v>
      </c>
      <c r="E44" s="123">
        <f>J$35/PDATA1!F6</f>
        <v>2.124463</v>
      </c>
      <c r="F44" s="123">
        <f>K$35/PDATA1!G6</f>
        <v>2.3016955555555554</v>
      </c>
      <c r="G44" s="123">
        <f>L$35/PDATA1!H6</f>
        <v>3.7235018181818185</v>
      </c>
      <c r="H44" s="114" t="s">
        <v>81</v>
      </c>
      <c r="I44" s="45" t="str">
        <f>PDATA1!I6</f>
        <v>百万円</v>
      </c>
      <c r="J44" s="123">
        <f>J$42/PDATA1!F6</f>
        <v>2.1250130000000005</v>
      </c>
      <c r="K44" s="123">
        <f>K$42/PDATA1!G6</f>
        <v>2.3029177777777776</v>
      </c>
      <c r="L44" s="123">
        <f>L$42/PDATA1!H6</f>
        <v>3.7255018181818187</v>
      </c>
      <c r="M44" s="15" t="s">
        <v>175</v>
      </c>
      <c r="N44" s="45" t="str">
        <f>I44</f>
        <v>百万円</v>
      </c>
    </row>
    <row r="45" spans="2:14" ht="13.5">
      <c r="B45" s="401"/>
      <c r="C45" s="58" t="str">
        <f>PDATA1!E7</f>
        <v>加工高</v>
      </c>
      <c r="D45" s="59" t="s">
        <v>78</v>
      </c>
      <c r="E45" s="123">
        <f>J$35/PDATA1!F7</f>
        <v>3.0349471428571433</v>
      </c>
      <c r="F45" s="123">
        <f>K$35/PDATA1!G7</f>
        <v>3.452543333333333</v>
      </c>
      <c r="G45" s="123">
        <f>L$35/PDATA1!H7</f>
        <v>5.461136000000001</v>
      </c>
      <c r="H45" s="114" t="s">
        <v>81</v>
      </c>
      <c r="I45" s="45" t="str">
        <f>PDATA1!I7</f>
        <v>百万円</v>
      </c>
      <c r="J45" s="123">
        <f>J$42/PDATA1!F7</f>
        <v>3.035732857142858</v>
      </c>
      <c r="K45" s="123">
        <f>K$42/PDATA1!G7</f>
        <v>3.454376666666666</v>
      </c>
      <c r="L45" s="123">
        <f>L$42/PDATA1!H7</f>
        <v>5.4640693333333346</v>
      </c>
      <c r="M45" s="15" t="s">
        <v>175</v>
      </c>
      <c r="N45" s="45" t="str">
        <f>I45</f>
        <v>百万円</v>
      </c>
    </row>
    <row r="46" spans="2:14" ht="13.5">
      <c r="B46" s="401"/>
      <c r="C46" s="58" t="str">
        <f>PDATA1!E8</f>
        <v>生産重量</v>
      </c>
      <c r="D46" s="59" t="s">
        <v>78</v>
      </c>
      <c r="E46" s="123">
        <f>J$35/PDATA1!F8</f>
        <v>212.4463</v>
      </c>
      <c r="F46" s="123">
        <f>K$35/PDATA1!G8</f>
        <v>207.15259999999998</v>
      </c>
      <c r="G46" s="123">
        <f>L$35/PDATA1!H8</f>
        <v>409.58520000000004</v>
      </c>
      <c r="H46" s="114" t="s">
        <v>82</v>
      </c>
      <c r="I46" s="45" t="str">
        <f>PDATA1!I8</f>
        <v>ｔ</v>
      </c>
      <c r="J46" s="123">
        <f>J$42/PDATA1!F8</f>
        <v>212.50130000000004</v>
      </c>
      <c r="K46" s="123">
        <f>K$42/PDATA1!G8</f>
        <v>207.26259999999996</v>
      </c>
      <c r="L46" s="123">
        <f>L$42/PDATA1!H8</f>
        <v>409.80520000000007</v>
      </c>
      <c r="M46" s="15" t="s">
        <v>175</v>
      </c>
      <c r="N46" s="45" t="str">
        <f>I46</f>
        <v>ｔ</v>
      </c>
    </row>
    <row r="47" spans="2:14" ht="14.25" thickBot="1">
      <c r="B47" s="402"/>
      <c r="C47" s="60" t="str">
        <f>PDATA1!E9</f>
        <v>従業員</v>
      </c>
      <c r="D47" s="61" t="s">
        <v>78</v>
      </c>
      <c r="E47" s="281">
        <f>J$35/PDATA1!F9</f>
        <v>70.81543333333335</v>
      </c>
      <c r="F47" s="281">
        <f>K$35/PDATA1!G9</f>
        <v>59.18645714285714</v>
      </c>
      <c r="G47" s="281">
        <f>L$35/PDATA1!H9</f>
        <v>102.39630000000001</v>
      </c>
      <c r="H47" s="118" t="s">
        <v>83</v>
      </c>
      <c r="I47" s="43" t="str">
        <f>PDATA1!I9</f>
        <v>人</v>
      </c>
      <c r="J47" s="281">
        <f>J$42/PDATA1!F9</f>
        <v>70.83376666666668</v>
      </c>
      <c r="K47" s="281">
        <f>K$42/PDATA1!G9</f>
        <v>59.21788571428571</v>
      </c>
      <c r="L47" s="281">
        <f>L$42/PDATA1!H9</f>
        <v>102.45130000000002</v>
      </c>
      <c r="M47" s="16" t="s">
        <v>175</v>
      </c>
      <c r="N47" s="43" t="str">
        <f>I47</f>
        <v>人</v>
      </c>
    </row>
    <row r="48" spans="2:14" ht="13.5">
      <c r="B48" s="101"/>
      <c r="C48" s="101"/>
      <c r="D48" s="101"/>
      <c r="E48" s="101"/>
      <c r="F48" s="101"/>
      <c r="G48" s="101"/>
      <c r="H48" s="101"/>
      <c r="I48" s="104"/>
      <c r="J48" s="104"/>
      <c r="K48" s="104"/>
      <c r="L48" s="104"/>
      <c r="M48" s="104"/>
      <c r="N48" s="3"/>
    </row>
    <row r="51" ht="13.5">
      <c r="J51" s="24"/>
    </row>
  </sheetData>
  <sheetProtection/>
  <mergeCells count="1">
    <mergeCell ref="B44:B47"/>
  </mergeCells>
  <printOptions/>
  <pageMargins left="0.787" right="0.787" top="0.984" bottom="0.984" header="0.512" footer="0.512"/>
  <pageSetup horizontalDpi="600" verticalDpi="600" orientation="landscape" paperSize="9" r:id="rId1"/>
  <headerFooter alignWithMargins="0">
    <oddHeader>&amp;C&amp;A</oddHeader>
    <oddFooter>&amp;C&amp;P</oddFooter>
  </headerFooter>
</worksheet>
</file>

<file path=xl/worksheets/sheet4.xml><?xml version="1.0" encoding="utf-8"?>
<worksheet xmlns="http://schemas.openxmlformats.org/spreadsheetml/2006/main" xmlns:r="http://schemas.openxmlformats.org/officeDocument/2006/relationships">
  <dimension ref="A1:P53"/>
  <sheetViews>
    <sheetView zoomScalePageLayoutView="0" workbookViewId="0" topLeftCell="A13">
      <selection activeCell="K30" sqref="K30"/>
    </sheetView>
  </sheetViews>
  <sheetFormatPr defaultColWidth="9.00390625" defaultRowHeight="13.5"/>
  <cols>
    <col min="1" max="1" width="1.00390625" style="0" customWidth="1"/>
    <col min="2" max="2" width="1.25" style="0" customWidth="1"/>
    <col min="3" max="3" width="1.00390625" style="0" customWidth="1"/>
    <col min="4" max="4" width="7.00390625" style="0" customWidth="1"/>
    <col min="5" max="5" width="32.25390625" style="0" customWidth="1"/>
    <col min="6" max="6" width="10.25390625" style="0" customWidth="1"/>
    <col min="7" max="7" width="10.75390625" style="0" customWidth="1"/>
    <col min="8" max="8" width="11.50390625" style="0" customWidth="1"/>
    <col min="9" max="9" width="9.75390625" style="0" customWidth="1"/>
    <col min="10" max="10" width="4.125" style="0" customWidth="1"/>
    <col min="11" max="11" width="10.25390625" style="0" customWidth="1"/>
    <col min="13" max="13" width="16.00390625" style="0" customWidth="1"/>
  </cols>
  <sheetData>
    <row r="1" spans="4:11" ht="24">
      <c r="D1" s="24"/>
      <c r="E1" s="37" t="s">
        <v>301</v>
      </c>
      <c r="F1" s="24"/>
      <c r="G1" s="24"/>
      <c r="H1" s="24"/>
      <c r="I1" s="24"/>
      <c r="J1" s="24"/>
      <c r="K1" s="24"/>
    </row>
    <row r="2" spans="1:11" ht="13.5">
      <c r="A2" s="31"/>
      <c r="B2" s="31"/>
      <c r="C2" s="31"/>
      <c r="D2" s="31"/>
      <c r="E2" s="30"/>
      <c r="F2" s="314" t="s">
        <v>296</v>
      </c>
      <c r="G2" s="31"/>
      <c r="H2" s="31"/>
      <c r="I2" s="31"/>
      <c r="J2" s="31"/>
      <c r="K2" s="31"/>
    </row>
    <row r="3" spans="1:11" ht="13.5">
      <c r="A3" s="31"/>
      <c r="B3" s="31"/>
      <c r="C3" s="31"/>
      <c r="D3" s="31"/>
      <c r="E3" s="31"/>
      <c r="F3" s="33" t="s">
        <v>295</v>
      </c>
      <c r="G3" s="5" t="s">
        <v>77</v>
      </c>
      <c r="H3" s="33" t="s">
        <v>297</v>
      </c>
      <c r="I3" s="31"/>
      <c r="J3" s="31"/>
      <c r="K3" s="31"/>
    </row>
    <row r="4" spans="1:11" ht="14.25" thickBot="1">
      <c r="A4" s="31"/>
      <c r="B4" s="31"/>
      <c r="C4" s="31"/>
      <c r="D4" s="31"/>
      <c r="E4" s="30" t="s">
        <v>3</v>
      </c>
      <c r="F4" s="32" t="s">
        <v>4</v>
      </c>
      <c r="G4" s="32" t="s">
        <v>4</v>
      </c>
      <c r="H4" s="32" t="s">
        <v>4</v>
      </c>
      <c r="I4" s="31"/>
      <c r="J4" s="31"/>
      <c r="K4" s="31"/>
    </row>
    <row r="5" spans="1:11" ht="14.25" thickBot="1">
      <c r="A5" s="31"/>
      <c r="B5" s="31"/>
      <c r="C5" s="31"/>
      <c r="D5" s="31"/>
      <c r="E5" s="126" t="s">
        <v>5</v>
      </c>
      <c r="F5" s="252" t="s">
        <v>316</v>
      </c>
      <c r="G5" s="252" t="s">
        <v>317</v>
      </c>
      <c r="H5" s="252" t="s">
        <v>318</v>
      </c>
      <c r="I5" s="26" t="s">
        <v>6</v>
      </c>
      <c r="J5" s="34"/>
      <c r="K5" s="31"/>
    </row>
    <row r="6" spans="1:11" ht="12.75" customHeight="1" thickBot="1" thickTop="1">
      <c r="A6" s="31"/>
      <c r="B6" s="31"/>
      <c r="C6" s="31"/>
      <c r="D6" s="31"/>
      <c r="E6" s="58" t="s">
        <v>7</v>
      </c>
      <c r="F6" s="35">
        <v>1000</v>
      </c>
      <c r="G6" s="35">
        <v>900</v>
      </c>
      <c r="H6" s="35">
        <v>1100</v>
      </c>
      <c r="I6" s="45" t="s">
        <v>57</v>
      </c>
      <c r="J6" s="34"/>
      <c r="K6" s="31"/>
    </row>
    <row r="7" spans="1:11" ht="12.75" customHeight="1" thickBot="1" thickTop="1">
      <c r="A7" s="31"/>
      <c r="B7" s="31"/>
      <c r="C7" s="31"/>
      <c r="D7" s="31"/>
      <c r="E7" s="58" t="s">
        <v>8</v>
      </c>
      <c r="F7" s="35">
        <v>700</v>
      </c>
      <c r="G7" s="35">
        <v>600</v>
      </c>
      <c r="H7" s="35">
        <v>750</v>
      </c>
      <c r="I7" s="45" t="s">
        <v>57</v>
      </c>
      <c r="J7" s="34"/>
      <c r="K7" s="31"/>
    </row>
    <row r="8" spans="1:11" ht="12.75" customHeight="1" thickBot="1" thickTop="1">
      <c r="A8" s="31"/>
      <c r="B8" s="31"/>
      <c r="C8" s="31"/>
      <c r="D8" s="31"/>
      <c r="E8" s="58" t="s">
        <v>9</v>
      </c>
      <c r="F8" s="35">
        <v>10</v>
      </c>
      <c r="G8" s="35">
        <v>10</v>
      </c>
      <c r="H8" s="35">
        <v>10</v>
      </c>
      <c r="I8" s="45" t="s">
        <v>56</v>
      </c>
      <c r="J8" s="34"/>
      <c r="K8" s="31"/>
    </row>
    <row r="9" spans="1:11" ht="12.75" customHeight="1" thickBot="1" thickTop="1">
      <c r="A9" s="31"/>
      <c r="B9" s="31"/>
      <c r="C9" s="31"/>
      <c r="D9" s="31"/>
      <c r="E9" s="60" t="s">
        <v>52</v>
      </c>
      <c r="F9" s="62">
        <v>30</v>
      </c>
      <c r="G9" s="62">
        <v>35</v>
      </c>
      <c r="H9" s="62">
        <v>40</v>
      </c>
      <c r="I9" s="43" t="s">
        <v>58</v>
      </c>
      <c r="J9" s="34"/>
      <c r="K9" s="31"/>
    </row>
    <row r="10" spans="1:11" ht="13.5">
      <c r="A10" s="31"/>
      <c r="B10" s="31"/>
      <c r="C10" s="31"/>
      <c r="D10" s="31"/>
      <c r="E10" s="32" t="s">
        <v>10</v>
      </c>
      <c r="F10" s="31"/>
      <c r="G10" s="31"/>
      <c r="H10" s="31"/>
      <c r="I10" s="32" t="s">
        <v>38</v>
      </c>
      <c r="J10" s="32"/>
      <c r="K10" s="31"/>
    </row>
    <row r="11" spans="1:11" ht="13.5">
      <c r="A11" s="31"/>
      <c r="B11" s="31"/>
      <c r="C11" s="31"/>
      <c r="D11" s="31"/>
      <c r="E11" s="33" t="s">
        <v>12</v>
      </c>
      <c r="F11" s="31"/>
      <c r="G11" s="31"/>
      <c r="H11" s="31"/>
      <c r="I11" s="33" t="s">
        <v>13</v>
      </c>
      <c r="J11" s="33"/>
      <c r="K11" s="31"/>
    </row>
    <row r="12" spans="1:11" ht="13.5">
      <c r="A12" s="31"/>
      <c r="B12" s="31"/>
      <c r="C12" s="31"/>
      <c r="D12" s="31"/>
      <c r="E12" s="31"/>
      <c r="F12" s="32" t="s">
        <v>14</v>
      </c>
      <c r="G12" s="31"/>
      <c r="H12" s="31"/>
      <c r="I12" s="33" t="s">
        <v>13</v>
      </c>
      <c r="J12" s="33"/>
      <c r="K12" s="31"/>
    </row>
    <row r="13" spans="1:11" ht="14.25" thickBot="1">
      <c r="A13" s="31"/>
      <c r="B13" s="31"/>
      <c r="C13" s="34"/>
      <c r="D13" s="174"/>
      <c r="E13" s="30" t="s">
        <v>15</v>
      </c>
      <c r="F13" s="32" t="s">
        <v>4</v>
      </c>
      <c r="G13" s="32" t="s">
        <v>4</v>
      </c>
      <c r="H13" s="32" t="s">
        <v>4</v>
      </c>
      <c r="I13" s="32" t="s">
        <v>4</v>
      </c>
      <c r="J13" s="32"/>
      <c r="K13" s="33" t="s">
        <v>16</v>
      </c>
    </row>
    <row r="14" spans="1:13" ht="14.25" thickBot="1">
      <c r="A14" s="31"/>
      <c r="B14" s="31"/>
      <c r="C14" s="163"/>
      <c r="D14" s="179"/>
      <c r="E14" s="180" t="s">
        <v>5</v>
      </c>
      <c r="F14" s="181" t="str">
        <f>F$5</f>
        <v>2005年下期</v>
      </c>
      <c r="G14" s="181" t="str">
        <f>G$5</f>
        <v>2006年上期</v>
      </c>
      <c r="H14" s="181" t="str">
        <f>H$5</f>
        <v>2006年下期</v>
      </c>
      <c r="I14" s="182" t="str">
        <f>I$5</f>
        <v>単位</v>
      </c>
      <c r="J14" s="34"/>
      <c r="K14" s="33" t="s">
        <v>18</v>
      </c>
      <c r="L14" s="253" t="s">
        <v>19</v>
      </c>
      <c r="M14" s="255"/>
    </row>
    <row r="15" spans="1:13" ht="14.25" thickBot="1">
      <c r="A15" s="31"/>
      <c r="B15" s="31"/>
      <c r="C15" s="163"/>
      <c r="D15" s="128" t="s">
        <v>17</v>
      </c>
      <c r="E15" s="36" t="s">
        <v>20</v>
      </c>
      <c r="F15" s="65">
        <v>1</v>
      </c>
      <c r="G15" s="65">
        <v>2</v>
      </c>
      <c r="H15" s="65">
        <v>4</v>
      </c>
      <c r="I15" s="44" t="s">
        <v>21</v>
      </c>
      <c r="J15" s="34"/>
      <c r="K15" s="31"/>
      <c r="L15" s="254">
        <v>2.53</v>
      </c>
      <c r="M15" s="160" t="s">
        <v>22</v>
      </c>
    </row>
    <row r="16" spans="1:13" ht="15" thickBot="1" thickTop="1">
      <c r="A16" s="31"/>
      <c r="B16" s="31"/>
      <c r="C16" s="163"/>
      <c r="D16" s="17"/>
      <c r="E16" s="124" t="s">
        <v>23</v>
      </c>
      <c r="F16" s="35">
        <v>1</v>
      </c>
      <c r="G16" s="35">
        <v>2</v>
      </c>
      <c r="H16" s="35">
        <v>4</v>
      </c>
      <c r="I16" s="45" t="s">
        <v>21</v>
      </c>
      <c r="J16" s="34"/>
      <c r="K16" s="31"/>
      <c r="L16" s="222">
        <v>2.64</v>
      </c>
      <c r="M16" s="13" t="s">
        <v>22</v>
      </c>
    </row>
    <row r="17" spans="1:13" ht="15" thickBot="1" thickTop="1">
      <c r="A17" s="31"/>
      <c r="B17" s="31"/>
      <c r="C17" s="163"/>
      <c r="D17" s="17"/>
      <c r="E17" s="124" t="s">
        <v>24</v>
      </c>
      <c r="F17" s="35">
        <v>1</v>
      </c>
      <c r="G17" s="35">
        <v>2</v>
      </c>
      <c r="H17" s="35">
        <v>4</v>
      </c>
      <c r="I17" s="45" t="s">
        <v>21</v>
      </c>
      <c r="J17" s="34"/>
      <c r="K17" s="31"/>
      <c r="L17" s="243">
        <v>2.7</v>
      </c>
      <c r="M17" s="12" t="s">
        <v>22</v>
      </c>
    </row>
    <row r="18" spans="1:13" ht="15" thickBot="1" thickTop="1">
      <c r="A18" s="31"/>
      <c r="B18" s="31"/>
      <c r="C18" s="163"/>
      <c r="D18" s="17"/>
      <c r="E18" s="124" t="s">
        <v>25</v>
      </c>
      <c r="F18" s="35">
        <v>1</v>
      </c>
      <c r="G18" s="35">
        <v>2</v>
      </c>
      <c r="H18" s="35">
        <v>4</v>
      </c>
      <c r="I18" s="45" t="s">
        <v>21</v>
      </c>
      <c r="J18" s="34"/>
      <c r="K18" s="31"/>
      <c r="L18" s="223">
        <v>2.83</v>
      </c>
      <c r="M18" s="13" t="s">
        <v>22</v>
      </c>
    </row>
    <row r="19" spans="1:13" ht="15" thickBot="1" thickTop="1">
      <c r="A19" s="31"/>
      <c r="B19" s="31"/>
      <c r="C19" s="163"/>
      <c r="D19" s="17"/>
      <c r="E19" s="124" t="s">
        <v>26</v>
      </c>
      <c r="F19" s="35">
        <v>1</v>
      </c>
      <c r="G19" s="35">
        <v>2</v>
      </c>
      <c r="H19" s="35">
        <v>4</v>
      </c>
      <c r="I19" s="45" t="s">
        <v>21</v>
      </c>
      <c r="J19" s="34"/>
      <c r="K19" s="31"/>
      <c r="L19" s="223">
        <v>2.94</v>
      </c>
      <c r="M19" s="13" t="s">
        <v>22</v>
      </c>
    </row>
    <row r="20" spans="1:13" ht="15" thickBot="1" thickTop="1">
      <c r="A20" s="31"/>
      <c r="B20" s="31"/>
      <c r="C20" s="163"/>
      <c r="D20" s="17"/>
      <c r="E20" s="124" t="s">
        <v>27</v>
      </c>
      <c r="F20" s="35">
        <v>1</v>
      </c>
      <c r="G20" s="35">
        <v>2</v>
      </c>
      <c r="H20" s="35">
        <v>4</v>
      </c>
      <c r="I20" s="45" t="s">
        <v>48</v>
      </c>
      <c r="J20" s="34"/>
      <c r="K20" s="31"/>
      <c r="L20" s="244">
        <v>3</v>
      </c>
      <c r="M20" s="13" t="s">
        <v>28</v>
      </c>
    </row>
    <row r="21" spans="1:14" ht="15" thickBot="1" thickTop="1">
      <c r="A21" s="31"/>
      <c r="B21" s="31"/>
      <c r="C21" s="163"/>
      <c r="D21" s="129"/>
      <c r="E21" s="183" t="s">
        <v>29</v>
      </c>
      <c r="F21" s="35">
        <v>1</v>
      </c>
      <c r="G21" s="35">
        <v>2</v>
      </c>
      <c r="H21" s="35">
        <v>4</v>
      </c>
      <c r="I21" s="45" t="s">
        <v>54</v>
      </c>
      <c r="J21" s="34"/>
      <c r="K21" s="31"/>
      <c r="L21" s="222">
        <v>1.99</v>
      </c>
      <c r="M21" s="13" t="s">
        <v>30</v>
      </c>
      <c r="N21" s="24"/>
    </row>
    <row r="22" spans="1:13" ht="15" thickBot="1" thickTop="1">
      <c r="A22" s="31"/>
      <c r="B22" s="31"/>
      <c r="C22" s="163"/>
      <c r="D22" s="128" t="s">
        <v>242</v>
      </c>
      <c r="E22" s="184" t="s">
        <v>32</v>
      </c>
      <c r="F22" s="35">
        <v>1000</v>
      </c>
      <c r="G22" s="35">
        <v>2000</v>
      </c>
      <c r="H22" s="35">
        <v>4000</v>
      </c>
      <c r="I22" s="7" t="s">
        <v>33</v>
      </c>
      <c r="J22" s="34"/>
      <c r="K22" s="31"/>
      <c r="L22" s="224">
        <v>0.384</v>
      </c>
      <c r="M22" s="14" t="s">
        <v>34</v>
      </c>
    </row>
    <row r="23" spans="1:13" ht="15" thickBot="1" thickTop="1">
      <c r="A23" s="31"/>
      <c r="B23" s="31"/>
      <c r="C23" s="163"/>
      <c r="D23" s="129" t="s">
        <v>243</v>
      </c>
      <c r="E23" s="184" t="s">
        <v>35</v>
      </c>
      <c r="F23" s="35">
        <v>1</v>
      </c>
      <c r="G23" s="35">
        <v>2</v>
      </c>
      <c r="H23" s="35">
        <v>4</v>
      </c>
      <c r="I23" s="47" t="s">
        <v>48</v>
      </c>
      <c r="J23" s="34"/>
      <c r="K23" s="31"/>
      <c r="L23" s="224">
        <v>0.153</v>
      </c>
      <c r="M23" s="14" t="s">
        <v>36</v>
      </c>
    </row>
    <row r="24" spans="1:13" ht="15" thickBot="1" thickTop="1">
      <c r="A24" s="31"/>
      <c r="B24" s="31"/>
      <c r="C24" s="163"/>
      <c r="D24" s="128" t="s">
        <v>244</v>
      </c>
      <c r="E24" s="185" t="s">
        <v>37</v>
      </c>
      <c r="F24" s="35">
        <v>1</v>
      </c>
      <c r="G24" s="35">
        <v>2</v>
      </c>
      <c r="H24" s="35">
        <v>4</v>
      </c>
      <c r="I24" s="44" t="s">
        <v>21</v>
      </c>
      <c r="J24" s="34"/>
      <c r="K24" s="31"/>
      <c r="L24" s="225">
        <v>2.36</v>
      </c>
      <c r="M24" s="160" t="s">
        <v>22</v>
      </c>
    </row>
    <row r="25" spans="1:13" ht="15" thickBot="1" thickTop="1">
      <c r="A25" s="31"/>
      <c r="B25" s="31"/>
      <c r="C25" s="163"/>
      <c r="D25" s="129" t="s">
        <v>17</v>
      </c>
      <c r="E25" s="183" t="s">
        <v>23</v>
      </c>
      <c r="F25" s="35">
        <v>1</v>
      </c>
      <c r="G25" s="35">
        <v>2</v>
      </c>
      <c r="H25" s="35">
        <v>4</v>
      </c>
      <c r="I25" s="360" t="s">
        <v>21</v>
      </c>
      <c r="J25" s="34"/>
      <c r="K25" s="31"/>
      <c r="L25" s="226">
        <v>2.64</v>
      </c>
      <c r="M25" s="25" t="s">
        <v>22</v>
      </c>
    </row>
    <row r="26" spans="1:13" ht="15" thickBot="1" thickTop="1">
      <c r="A26" s="31"/>
      <c r="B26" s="31"/>
      <c r="C26" s="163"/>
      <c r="D26" s="191" t="s">
        <v>203</v>
      </c>
      <c r="E26" s="349" t="s">
        <v>307</v>
      </c>
      <c r="F26" s="35">
        <v>3</v>
      </c>
      <c r="G26" s="35">
        <v>2</v>
      </c>
      <c r="H26" s="35">
        <v>4</v>
      </c>
      <c r="I26" s="359" t="s">
        <v>48</v>
      </c>
      <c r="J26" s="34"/>
      <c r="K26" s="31"/>
      <c r="L26" s="355">
        <v>4.05</v>
      </c>
      <c r="M26" s="356" t="s">
        <v>245</v>
      </c>
    </row>
    <row r="27" spans="1:13" ht="15" thickBot="1" thickTop="1">
      <c r="A27" s="31"/>
      <c r="B27" s="31"/>
      <c r="C27" s="163"/>
      <c r="D27" s="348" t="s">
        <v>204</v>
      </c>
      <c r="E27" s="351" t="s">
        <v>308</v>
      </c>
      <c r="F27" s="35">
        <v>100</v>
      </c>
      <c r="G27" s="35"/>
      <c r="H27" s="35">
        <v>4</v>
      </c>
      <c r="I27" s="361" t="s">
        <v>48</v>
      </c>
      <c r="J27" s="34"/>
      <c r="K27" s="31"/>
      <c r="L27" s="357">
        <v>2.94</v>
      </c>
      <c r="M27" s="358" t="s">
        <v>212</v>
      </c>
    </row>
    <row r="28" spans="1:13" ht="15" thickBot="1" thickTop="1">
      <c r="A28" s="31"/>
      <c r="B28" s="31"/>
      <c r="C28" s="163"/>
      <c r="D28" s="348"/>
      <c r="E28" s="397" t="s">
        <v>320</v>
      </c>
      <c r="F28" s="35"/>
      <c r="G28" s="35"/>
      <c r="H28" s="35"/>
      <c r="I28" s="152" t="s">
        <v>60</v>
      </c>
      <c r="J28" s="34"/>
      <c r="K28" s="31"/>
      <c r="L28" s="357">
        <v>0</v>
      </c>
      <c r="M28" s="358" t="s">
        <v>212</v>
      </c>
    </row>
    <row r="29" spans="1:13" ht="15" thickBot="1" thickTop="1">
      <c r="A29" s="31"/>
      <c r="B29" s="31"/>
      <c r="C29" s="163"/>
      <c r="D29" s="348"/>
      <c r="E29" s="397" t="s">
        <v>321</v>
      </c>
      <c r="F29" s="35"/>
      <c r="G29" s="35"/>
      <c r="H29" s="35"/>
      <c r="I29" s="152" t="s">
        <v>60</v>
      </c>
      <c r="J29" s="34"/>
      <c r="K29" s="31"/>
      <c r="L29" s="357">
        <v>2.94</v>
      </c>
      <c r="M29" s="358" t="s">
        <v>212</v>
      </c>
    </row>
    <row r="30" spans="1:13" ht="15" thickBot="1" thickTop="1">
      <c r="A30" s="31"/>
      <c r="B30" s="31"/>
      <c r="C30" s="163"/>
      <c r="D30" s="348"/>
      <c r="E30" s="397" t="s">
        <v>325</v>
      </c>
      <c r="F30" s="35"/>
      <c r="G30" s="35"/>
      <c r="H30" s="35"/>
      <c r="I30" s="152" t="s">
        <v>60</v>
      </c>
      <c r="J30" s="34"/>
      <c r="K30" s="31"/>
      <c r="L30" s="357">
        <v>0.73</v>
      </c>
      <c r="M30" s="358" t="s">
        <v>212</v>
      </c>
    </row>
    <row r="31" spans="1:13" ht="15" thickBot="1" thickTop="1">
      <c r="A31" s="31"/>
      <c r="B31" s="31"/>
      <c r="C31" s="163"/>
      <c r="D31" s="192" t="s">
        <v>77</v>
      </c>
      <c r="E31" s="350" t="s">
        <v>246</v>
      </c>
      <c r="F31" s="35">
        <v>1000</v>
      </c>
      <c r="G31" s="35">
        <v>2000</v>
      </c>
      <c r="H31" s="35">
        <v>4000</v>
      </c>
      <c r="I31" s="352" t="s">
        <v>247</v>
      </c>
      <c r="J31" s="34"/>
      <c r="K31" s="31"/>
      <c r="L31" s="353">
        <v>0.587</v>
      </c>
      <c r="M31" s="354" t="s">
        <v>248</v>
      </c>
    </row>
    <row r="32" spans="1:14" ht="15" thickBot="1" thickTop="1">
      <c r="A32" s="31"/>
      <c r="B32" s="31"/>
      <c r="C32" s="163"/>
      <c r="D32" s="131" t="s">
        <v>249</v>
      </c>
      <c r="E32" s="165" t="s">
        <v>31</v>
      </c>
      <c r="F32" s="153">
        <v>1</v>
      </c>
      <c r="G32" s="154">
        <v>2</v>
      </c>
      <c r="H32" s="155">
        <v>4</v>
      </c>
      <c r="I32" s="173" t="s">
        <v>48</v>
      </c>
      <c r="J32" s="172"/>
      <c r="K32" s="163"/>
      <c r="L32" s="245">
        <v>2.44</v>
      </c>
      <c r="M32" s="246" t="s">
        <v>28</v>
      </c>
      <c r="N32" s="76"/>
    </row>
    <row r="33" spans="1:14" ht="15" thickBot="1" thickTop="1">
      <c r="A33" s="31"/>
      <c r="B33" s="31"/>
      <c r="C33" s="163"/>
      <c r="D33" s="145" t="s">
        <v>250</v>
      </c>
      <c r="E33" s="169" t="s">
        <v>251</v>
      </c>
      <c r="F33" s="153">
        <v>0</v>
      </c>
      <c r="G33" s="154">
        <v>0</v>
      </c>
      <c r="H33" s="155">
        <v>0</v>
      </c>
      <c r="I33" s="173" t="s">
        <v>48</v>
      </c>
      <c r="J33" s="172"/>
      <c r="K33" s="163"/>
      <c r="L33" s="230">
        <v>2.94</v>
      </c>
      <c r="M33" s="248" t="s">
        <v>28</v>
      </c>
      <c r="N33" s="76"/>
    </row>
    <row r="34" spans="1:14" ht="15" thickBot="1" thickTop="1">
      <c r="A34" s="31"/>
      <c r="B34" s="31"/>
      <c r="C34" s="163"/>
      <c r="D34" s="131" t="s">
        <v>252</v>
      </c>
      <c r="E34" s="165" t="s">
        <v>253</v>
      </c>
      <c r="F34" s="153">
        <v>1</v>
      </c>
      <c r="G34" s="154">
        <v>2</v>
      </c>
      <c r="H34" s="155">
        <v>4</v>
      </c>
      <c r="I34" s="173" t="s">
        <v>48</v>
      </c>
      <c r="J34" s="172"/>
      <c r="K34" s="163"/>
      <c r="L34" s="247">
        <v>2.93</v>
      </c>
      <c r="M34" s="246" t="s">
        <v>28</v>
      </c>
      <c r="N34" s="76"/>
    </row>
    <row r="35" spans="1:14" ht="15" thickBot="1" thickTop="1">
      <c r="A35" s="31"/>
      <c r="B35" s="31"/>
      <c r="C35" s="163"/>
      <c r="D35" s="132" t="s">
        <v>250</v>
      </c>
      <c r="E35" s="150" t="s">
        <v>254</v>
      </c>
      <c r="F35" s="153">
        <v>1</v>
      </c>
      <c r="G35" s="154">
        <v>2</v>
      </c>
      <c r="H35" s="155">
        <v>4</v>
      </c>
      <c r="I35" s="152" t="s">
        <v>48</v>
      </c>
      <c r="J35" s="172"/>
      <c r="K35" s="163"/>
      <c r="L35" s="229">
        <v>2.57</v>
      </c>
      <c r="M35" s="159" t="s">
        <v>28</v>
      </c>
      <c r="N35" s="76"/>
    </row>
    <row r="36" spans="1:14" ht="15" thickBot="1" thickTop="1">
      <c r="A36" s="31"/>
      <c r="B36" s="31"/>
      <c r="C36" s="163"/>
      <c r="D36" s="132"/>
      <c r="E36" s="150" t="s">
        <v>255</v>
      </c>
      <c r="F36" s="153">
        <v>0</v>
      </c>
      <c r="G36" s="154">
        <v>0</v>
      </c>
      <c r="H36" s="155">
        <v>0</v>
      </c>
      <c r="I36" s="152" t="s">
        <v>48</v>
      </c>
      <c r="J36" s="172"/>
      <c r="K36" s="163"/>
      <c r="L36" s="228">
        <v>2.44</v>
      </c>
      <c r="M36" s="159" t="s">
        <v>28</v>
      </c>
      <c r="N36" s="76"/>
    </row>
    <row r="37" spans="1:14" ht="15" thickBot="1" thickTop="1">
      <c r="A37" s="31"/>
      <c r="B37" s="31"/>
      <c r="C37" s="163"/>
      <c r="D37" s="132"/>
      <c r="E37" s="150" t="s">
        <v>256</v>
      </c>
      <c r="F37" s="153">
        <v>0</v>
      </c>
      <c r="G37" s="154">
        <v>0</v>
      </c>
      <c r="H37" s="155">
        <v>0</v>
      </c>
      <c r="I37" s="152" t="s">
        <v>48</v>
      </c>
      <c r="J37" s="172"/>
      <c r="K37" s="163"/>
      <c r="L37" s="228">
        <v>17.2</v>
      </c>
      <c r="M37" s="159" t="s">
        <v>28</v>
      </c>
      <c r="N37" s="76"/>
    </row>
    <row r="38" spans="1:14" ht="15" thickBot="1" thickTop="1">
      <c r="A38" s="31"/>
      <c r="B38" s="31"/>
      <c r="C38" s="163"/>
      <c r="D38" s="132"/>
      <c r="E38" s="150" t="s">
        <v>257</v>
      </c>
      <c r="F38" s="153">
        <v>0</v>
      </c>
      <c r="G38" s="154">
        <v>0</v>
      </c>
      <c r="H38" s="155">
        <v>0</v>
      </c>
      <c r="I38" s="152" t="s">
        <v>48</v>
      </c>
      <c r="J38" s="172"/>
      <c r="K38" s="163"/>
      <c r="L38" s="228">
        <v>2.88</v>
      </c>
      <c r="M38" s="159" t="s">
        <v>28</v>
      </c>
      <c r="N38" s="76"/>
    </row>
    <row r="39" spans="1:14" ht="15" thickBot="1" thickTop="1">
      <c r="A39" s="31"/>
      <c r="B39" s="31"/>
      <c r="C39" s="163"/>
      <c r="D39" s="145"/>
      <c r="E39" s="169" t="s">
        <v>258</v>
      </c>
      <c r="F39" s="153">
        <v>0</v>
      </c>
      <c r="G39" s="154">
        <v>0</v>
      </c>
      <c r="H39" s="155">
        <v>0</v>
      </c>
      <c r="I39" s="152" t="s">
        <v>48</v>
      </c>
      <c r="J39" s="172"/>
      <c r="K39" s="163"/>
      <c r="L39" s="230">
        <v>2.94</v>
      </c>
      <c r="M39" s="248" t="s">
        <v>28</v>
      </c>
      <c r="N39" s="76"/>
    </row>
    <row r="40" spans="1:14" ht="15" thickBot="1" thickTop="1">
      <c r="A40" s="31"/>
      <c r="B40" s="31"/>
      <c r="C40" s="163"/>
      <c r="D40" s="176" t="s">
        <v>259</v>
      </c>
      <c r="E40" s="170" t="s">
        <v>260</v>
      </c>
      <c r="F40" s="153">
        <v>0</v>
      </c>
      <c r="G40" s="154">
        <v>0</v>
      </c>
      <c r="H40" s="155">
        <v>0</v>
      </c>
      <c r="I40" s="173" t="s">
        <v>48</v>
      </c>
      <c r="J40" s="172"/>
      <c r="K40" s="163"/>
      <c r="L40" s="231">
        <v>0.574</v>
      </c>
      <c r="M40" s="249" t="s">
        <v>28</v>
      </c>
      <c r="N40" s="76"/>
    </row>
    <row r="41" spans="1:14" ht="15" thickBot="1" thickTop="1">
      <c r="A41" s="31"/>
      <c r="B41" s="31"/>
      <c r="C41" s="163"/>
      <c r="D41" s="177" t="s">
        <v>261</v>
      </c>
      <c r="E41" s="151" t="s">
        <v>262</v>
      </c>
      <c r="F41" s="153">
        <v>0</v>
      </c>
      <c r="G41" s="154">
        <v>0</v>
      </c>
      <c r="H41" s="155">
        <v>0</v>
      </c>
      <c r="I41" s="152" t="s">
        <v>48</v>
      </c>
      <c r="J41" s="172"/>
      <c r="K41" s="163"/>
      <c r="L41" s="232">
        <v>0.565</v>
      </c>
      <c r="M41" s="162" t="s">
        <v>28</v>
      </c>
      <c r="N41" s="76"/>
    </row>
    <row r="42" spans="1:14" ht="15" thickBot="1" thickTop="1">
      <c r="A42" s="31"/>
      <c r="B42" s="31"/>
      <c r="C42" s="163"/>
      <c r="D42" s="177"/>
      <c r="E42" s="151" t="s">
        <v>263</v>
      </c>
      <c r="F42" s="153">
        <v>0</v>
      </c>
      <c r="G42" s="154">
        <v>0</v>
      </c>
      <c r="H42" s="155">
        <v>0</v>
      </c>
      <c r="I42" s="152" t="s">
        <v>48</v>
      </c>
      <c r="J42" s="172"/>
      <c r="K42" s="163"/>
      <c r="L42" s="232">
        <v>0.028</v>
      </c>
      <c r="M42" s="162" t="s">
        <v>28</v>
      </c>
      <c r="N42" s="76"/>
    </row>
    <row r="43" spans="1:14" ht="15" thickBot="1" thickTop="1">
      <c r="A43" s="31"/>
      <c r="B43" s="31"/>
      <c r="C43" s="163"/>
      <c r="D43" s="177" t="s">
        <v>107</v>
      </c>
      <c r="E43" s="151" t="s">
        <v>264</v>
      </c>
      <c r="F43" s="153">
        <v>0</v>
      </c>
      <c r="G43" s="154">
        <v>0</v>
      </c>
      <c r="H43" s="155">
        <v>0</v>
      </c>
      <c r="I43" s="152" t="s">
        <v>21</v>
      </c>
      <c r="J43" s="172"/>
      <c r="K43" s="163"/>
      <c r="L43" s="232">
        <v>0.059</v>
      </c>
      <c r="M43" s="162" t="s">
        <v>22</v>
      </c>
      <c r="N43" s="76"/>
    </row>
    <row r="44" spans="1:14" ht="15" thickBot="1" thickTop="1">
      <c r="A44" s="31"/>
      <c r="B44" s="31"/>
      <c r="C44" s="163"/>
      <c r="D44" s="178"/>
      <c r="E44" s="347" t="s">
        <v>304</v>
      </c>
      <c r="F44" s="153">
        <v>0</v>
      </c>
      <c r="G44" s="154">
        <v>0</v>
      </c>
      <c r="H44" s="155">
        <v>0</v>
      </c>
      <c r="I44" s="346" t="s">
        <v>44</v>
      </c>
      <c r="J44" s="172"/>
      <c r="K44" s="163"/>
      <c r="L44" s="344">
        <v>1.56</v>
      </c>
      <c r="M44" s="345" t="s">
        <v>305</v>
      </c>
      <c r="N44" s="76"/>
    </row>
    <row r="45" spans="1:14" ht="15" thickBot="1" thickTop="1">
      <c r="A45" s="31"/>
      <c r="B45" s="31"/>
      <c r="C45" s="163"/>
      <c r="D45" s="186" t="s">
        <v>265</v>
      </c>
      <c r="E45" s="187" t="s">
        <v>266</v>
      </c>
      <c r="F45" s="35">
        <v>1</v>
      </c>
      <c r="G45" s="35">
        <v>2</v>
      </c>
      <c r="H45" s="35">
        <v>4</v>
      </c>
      <c r="I45" s="173" t="s">
        <v>267</v>
      </c>
      <c r="J45" s="34"/>
      <c r="K45" s="31"/>
      <c r="L45" s="234">
        <v>0.3</v>
      </c>
      <c r="M45" s="256" t="s">
        <v>268</v>
      </c>
      <c r="N45" s="76"/>
    </row>
    <row r="46" spans="1:14" ht="15" thickBot="1" thickTop="1">
      <c r="A46" s="31"/>
      <c r="B46" s="31"/>
      <c r="C46" s="163"/>
      <c r="D46" s="175" t="s">
        <v>269</v>
      </c>
      <c r="E46" s="188" t="s">
        <v>215</v>
      </c>
      <c r="F46" s="64">
        <v>0</v>
      </c>
      <c r="G46" s="64">
        <v>0</v>
      </c>
      <c r="H46" s="64">
        <v>0</v>
      </c>
      <c r="I46" s="47" t="s">
        <v>267</v>
      </c>
      <c r="J46" s="34"/>
      <c r="K46" s="31"/>
      <c r="L46" s="234">
        <v>0.2</v>
      </c>
      <c r="M46" s="257" t="s">
        <v>268</v>
      </c>
      <c r="N46" s="76"/>
    </row>
    <row r="47" spans="1:14" ht="15" thickBot="1" thickTop="1">
      <c r="A47" s="31"/>
      <c r="B47" s="31"/>
      <c r="C47" s="163"/>
      <c r="D47" s="175" t="s">
        <v>270</v>
      </c>
      <c r="E47" s="149" t="s">
        <v>271</v>
      </c>
      <c r="F47" s="35">
        <v>0</v>
      </c>
      <c r="G47" s="35">
        <v>0</v>
      </c>
      <c r="H47" s="35">
        <v>0</v>
      </c>
      <c r="I47" s="47" t="s">
        <v>267</v>
      </c>
      <c r="J47" s="34"/>
      <c r="K47" s="31"/>
      <c r="L47" s="233">
        <v>0.06</v>
      </c>
      <c r="M47" s="257" t="s">
        <v>268</v>
      </c>
      <c r="N47" s="76"/>
    </row>
    <row r="48" spans="1:14" ht="15" thickBot="1" thickTop="1">
      <c r="A48" s="31"/>
      <c r="B48" s="31"/>
      <c r="C48" s="163"/>
      <c r="D48" s="175" t="s">
        <v>50</v>
      </c>
      <c r="E48" s="149" t="s">
        <v>272</v>
      </c>
      <c r="F48" s="35">
        <v>1</v>
      </c>
      <c r="G48" s="35">
        <v>2</v>
      </c>
      <c r="H48" s="35">
        <v>4</v>
      </c>
      <c r="I48" s="47" t="s">
        <v>267</v>
      </c>
      <c r="J48" s="34"/>
      <c r="K48" s="31"/>
      <c r="L48" s="234">
        <v>0.2</v>
      </c>
      <c r="M48" s="257" t="s">
        <v>268</v>
      </c>
      <c r="N48" s="76"/>
    </row>
    <row r="49" spans="1:14" ht="15" thickBot="1" thickTop="1">
      <c r="A49" s="31"/>
      <c r="B49" s="31"/>
      <c r="C49" s="163"/>
      <c r="D49" s="175"/>
      <c r="E49" s="125" t="s">
        <v>273</v>
      </c>
      <c r="F49" s="35">
        <v>1</v>
      </c>
      <c r="G49" s="35">
        <v>2</v>
      </c>
      <c r="H49" s="35">
        <v>4</v>
      </c>
      <c r="I49" s="47" t="s">
        <v>267</v>
      </c>
      <c r="J49" s="172"/>
      <c r="K49" s="31"/>
      <c r="L49" s="233">
        <v>0.05</v>
      </c>
      <c r="M49" s="257" t="s">
        <v>268</v>
      </c>
      <c r="N49" s="76"/>
    </row>
    <row r="50" spans="1:14" ht="15" thickBot="1" thickTop="1">
      <c r="A50" s="31"/>
      <c r="B50" s="31"/>
      <c r="C50" s="163"/>
      <c r="D50" s="139"/>
      <c r="E50" s="164" t="s">
        <v>274</v>
      </c>
      <c r="F50" s="166">
        <v>0</v>
      </c>
      <c r="G50" s="167">
        <v>0</v>
      </c>
      <c r="H50" s="168">
        <v>0</v>
      </c>
      <c r="I50" s="47" t="s">
        <v>267</v>
      </c>
      <c r="J50" s="172"/>
      <c r="K50" s="31"/>
      <c r="L50" s="234">
        <v>0.5</v>
      </c>
      <c r="M50" s="257" t="s">
        <v>268</v>
      </c>
      <c r="N50" s="76"/>
    </row>
    <row r="51" spans="1:16" ht="13.5">
      <c r="A51" s="31"/>
      <c r="B51" s="31"/>
      <c r="C51" s="31"/>
      <c r="D51" s="161"/>
      <c r="E51" s="161"/>
      <c r="F51" s="171" t="s">
        <v>11</v>
      </c>
      <c r="G51" s="171" t="s">
        <v>11</v>
      </c>
      <c r="H51" s="171" t="s">
        <v>11</v>
      </c>
      <c r="I51" s="171" t="s">
        <v>217</v>
      </c>
      <c r="J51" s="32"/>
      <c r="K51" s="31"/>
      <c r="L51" s="161"/>
      <c r="M51" s="161"/>
      <c r="N51" s="24"/>
      <c r="O51" s="24"/>
      <c r="P51" s="24"/>
    </row>
    <row r="52" spans="1:16" ht="13.5">
      <c r="A52" s="31"/>
      <c r="B52" s="31"/>
      <c r="C52" s="31"/>
      <c r="D52" s="34"/>
      <c r="E52" s="31"/>
      <c r="F52" s="32" t="s">
        <v>275</v>
      </c>
      <c r="G52" s="31"/>
      <c r="H52" s="31"/>
      <c r="I52" s="33" t="s">
        <v>6</v>
      </c>
      <c r="J52" s="33"/>
      <c r="K52" s="31"/>
      <c r="L52" s="31"/>
      <c r="M52" s="31"/>
      <c r="N52" s="24"/>
      <c r="O52" s="24"/>
      <c r="P52" s="24"/>
    </row>
    <row r="53" ht="13.5">
      <c r="D53" s="1"/>
    </row>
  </sheetData>
  <sheetProtection/>
  <printOptions/>
  <pageMargins left="0.787" right="0.787" top="0.984" bottom="0.984" header="0.512" footer="0.512"/>
  <pageSetup horizontalDpi="600" verticalDpi="600" orientation="portrait" paperSize="9" scale="90" r:id="rId1"/>
  <headerFooter alignWithMargins="0">
    <oddHeader>&amp;C&amp;A</oddHeader>
    <oddFooter>&amp;C&amp;P</oddFooter>
  </headerFooter>
</worksheet>
</file>

<file path=xl/worksheets/sheet5.xml><?xml version="1.0" encoding="utf-8"?>
<worksheet xmlns="http://schemas.openxmlformats.org/spreadsheetml/2006/main" xmlns:r="http://schemas.openxmlformats.org/officeDocument/2006/relationships">
  <dimension ref="A1:P51"/>
  <sheetViews>
    <sheetView zoomScalePageLayoutView="0" workbookViewId="0" topLeftCell="A1">
      <selection activeCell="F18" sqref="F18"/>
    </sheetView>
  </sheetViews>
  <sheetFormatPr defaultColWidth="9.00390625" defaultRowHeight="13.5"/>
  <cols>
    <col min="1" max="1" width="2.375" style="0" customWidth="1"/>
    <col min="2" max="2" width="12.75390625" style="0" customWidth="1"/>
    <col min="3" max="3" width="7.625" style="0" customWidth="1"/>
    <col min="4" max="4" width="25.25390625" style="0" customWidth="1"/>
    <col min="5" max="5" width="11.00390625" style="0" customWidth="1"/>
    <col min="6" max="6" width="10.50390625" style="0" customWidth="1"/>
    <col min="7" max="7" width="10.75390625" style="0" customWidth="1"/>
    <col min="8" max="8" width="9.875" style="0" customWidth="1"/>
    <col min="9" max="9" width="14.50390625" style="0" customWidth="1"/>
    <col min="10" max="10" width="8.50390625" style="0" customWidth="1"/>
    <col min="11" max="11" width="8.125" style="0" customWidth="1"/>
    <col min="12" max="12" width="8.50390625" style="0" customWidth="1"/>
    <col min="13" max="13" width="6.75390625" style="0" customWidth="1"/>
    <col min="14" max="14" width="6.875" style="0" customWidth="1"/>
    <col min="15" max="15" width="26.75390625" style="0" customWidth="1"/>
    <col min="17" max="18" width="15.50390625" style="0" bestFit="1" customWidth="1"/>
    <col min="19" max="20" width="13.375" style="0" bestFit="1" customWidth="1"/>
    <col min="21" max="21" width="36.25390625" style="0" customWidth="1"/>
    <col min="22" max="22" width="10.125" style="0" customWidth="1"/>
    <col min="23" max="24" width="15.50390625" style="0" bestFit="1" customWidth="1"/>
    <col min="25" max="26" width="13.375" style="0" bestFit="1" customWidth="1"/>
  </cols>
  <sheetData>
    <row r="1" ht="13.5">
      <c r="B1" s="21" t="s">
        <v>39</v>
      </c>
    </row>
    <row r="2" spans="2:12" ht="14.25" thickBot="1">
      <c r="B2" s="20" t="s">
        <v>15</v>
      </c>
      <c r="C2" s="20"/>
      <c r="D2" s="20"/>
      <c r="E2" s="21" t="s">
        <v>50</v>
      </c>
      <c r="F2" s="21" t="s">
        <v>50</v>
      </c>
      <c r="G2" s="21" t="s">
        <v>50</v>
      </c>
      <c r="H2" s="21" t="s">
        <v>107</v>
      </c>
      <c r="J2" s="20" t="str">
        <f>PDATA1!F5</f>
        <v>2004年上期</v>
      </c>
      <c r="K2" s="20" t="str">
        <f>PDATA1!G5</f>
        <v>2004年下期</v>
      </c>
      <c r="L2" s="20" t="str">
        <f>PDATA1!H5</f>
        <v>2005年上期</v>
      </c>
    </row>
    <row r="3" spans="2:14" ht="13.5">
      <c r="B3" s="50" t="s">
        <v>276</v>
      </c>
      <c r="C3" s="51" t="s">
        <v>277</v>
      </c>
      <c r="D3" s="52"/>
      <c r="E3" s="52" t="str">
        <f>PDATA2!F5</f>
        <v>2005年下期</v>
      </c>
      <c r="F3" s="52" t="str">
        <f>PDATA2!G5</f>
        <v>2006年上期</v>
      </c>
      <c r="G3" s="52" t="str">
        <f>PDATA2!H5</f>
        <v>2006年下期</v>
      </c>
      <c r="H3" s="52" t="s">
        <v>278</v>
      </c>
      <c r="I3" s="52" t="s">
        <v>279</v>
      </c>
      <c r="J3" s="52" t="s">
        <v>280</v>
      </c>
      <c r="K3" s="52" t="s">
        <v>280</v>
      </c>
      <c r="L3" s="52" t="s">
        <v>280</v>
      </c>
      <c r="M3" s="49" t="s">
        <v>279</v>
      </c>
      <c r="N3" s="46"/>
    </row>
    <row r="4" spans="2:14" ht="14.25" thickBot="1">
      <c r="B4" s="53"/>
      <c r="C4" s="54"/>
      <c r="D4" s="55"/>
      <c r="E4" s="55"/>
      <c r="F4" s="55"/>
      <c r="G4" s="55"/>
      <c r="H4" s="72" t="s">
        <v>84</v>
      </c>
      <c r="I4" s="55"/>
      <c r="J4" s="72" t="s">
        <v>91</v>
      </c>
      <c r="K4" s="72" t="s">
        <v>91</v>
      </c>
      <c r="L4" s="72" t="s">
        <v>91</v>
      </c>
      <c r="M4" s="56"/>
      <c r="N4" s="57"/>
    </row>
    <row r="5" spans="1:15" ht="13.5">
      <c r="A5" s="1"/>
      <c r="B5" s="9" t="s">
        <v>281</v>
      </c>
      <c r="C5" s="15" t="str">
        <f>PDATA2!E15</f>
        <v>灯油</v>
      </c>
      <c r="D5" s="18"/>
      <c r="E5" s="19">
        <f>PDATA2!F15</f>
        <v>1</v>
      </c>
      <c r="F5" s="19">
        <f>PDATA2!G15</f>
        <v>2</v>
      </c>
      <c r="G5" s="19">
        <f>PDATA2!H15</f>
        <v>4</v>
      </c>
      <c r="H5" s="194">
        <f>PDATA2!L15</f>
        <v>2.53</v>
      </c>
      <c r="I5" s="194" t="str">
        <f>PDATA2!M15</f>
        <v>kg-ＣＯ2／l</v>
      </c>
      <c r="J5" s="195">
        <f aca="true" t="shared" si="0" ref="J5:J34">E5*$H5</f>
        <v>2.53</v>
      </c>
      <c r="K5" s="195">
        <f aca="true" t="shared" si="1" ref="K5:K34">F5*$H5</f>
        <v>5.06</v>
      </c>
      <c r="L5" s="195">
        <f aca="true" t="shared" si="2" ref="L5:L34">G5*$H5</f>
        <v>10.12</v>
      </c>
      <c r="M5" s="28" t="s">
        <v>41</v>
      </c>
      <c r="N5" s="44"/>
      <c r="O5" s="1"/>
    </row>
    <row r="6" spans="1:15" ht="13.5">
      <c r="A6" s="1"/>
      <c r="B6" s="10" t="s">
        <v>17</v>
      </c>
      <c r="C6" s="15" t="str">
        <f>PDATA2!E16</f>
        <v>軽油</v>
      </c>
      <c r="D6" s="18"/>
      <c r="E6" s="19">
        <f>PDATA2!F16</f>
        <v>1</v>
      </c>
      <c r="F6" s="19">
        <f>PDATA2!G16</f>
        <v>2</v>
      </c>
      <c r="G6" s="19">
        <f>PDATA2!H16</f>
        <v>4</v>
      </c>
      <c r="H6" s="194">
        <f>PDATA2!L16</f>
        <v>2.64</v>
      </c>
      <c r="I6" s="194" t="str">
        <f>PDATA2!M16</f>
        <v>kg-ＣＯ2／l</v>
      </c>
      <c r="J6" s="195">
        <f t="shared" si="0"/>
        <v>2.64</v>
      </c>
      <c r="K6" s="195">
        <f t="shared" si="1"/>
        <v>5.28</v>
      </c>
      <c r="L6" s="195">
        <f t="shared" si="2"/>
        <v>10.56</v>
      </c>
      <c r="M6" s="28" t="s">
        <v>41</v>
      </c>
      <c r="N6" s="8"/>
      <c r="O6" s="1"/>
    </row>
    <row r="7" spans="2:14" ht="13.5">
      <c r="B7" s="10"/>
      <c r="C7" s="15" t="str">
        <f>PDATA2!E17</f>
        <v>Ａ重油</v>
      </c>
      <c r="D7" s="11"/>
      <c r="E7" s="19">
        <f>PDATA2!F17</f>
        <v>1</v>
      </c>
      <c r="F7" s="19">
        <f>PDATA2!G17</f>
        <v>2</v>
      </c>
      <c r="G7" s="19">
        <f>PDATA2!H17</f>
        <v>4</v>
      </c>
      <c r="H7" s="194">
        <f>PDATA2!L17</f>
        <v>2.7</v>
      </c>
      <c r="I7" s="194" t="str">
        <f>PDATA2!M17</f>
        <v>kg-ＣＯ2／l</v>
      </c>
      <c r="J7" s="195">
        <f t="shared" si="0"/>
        <v>2.7</v>
      </c>
      <c r="K7" s="195">
        <f t="shared" si="1"/>
        <v>5.4</v>
      </c>
      <c r="L7" s="195">
        <f t="shared" si="2"/>
        <v>10.8</v>
      </c>
      <c r="M7" s="15" t="s">
        <v>41</v>
      </c>
      <c r="N7" s="45"/>
    </row>
    <row r="8" spans="2:14" ht="13.5">
      <c r="B8" s="10"/>
      <c r="C8" s="15" t="str">
        <f>PDATA2!E18</f>
        <v>Ｂ重油</v>
      </c>
      <c r="D8" s="11"/>
      <c r="E8" s="19">
        <f>PDATA2!F18</f>
        <v>1</v>
      </c>
      <c r="F8" s="19">
        <f>PDATA2!G18</f>
        <v>2</v>
      </c>
      <c r="G8" s="19">
        <f>PDATA2!H18</f>
        <v>4</v>
      </c>
      <c r="H8" s="194">
        <f>PDATA2!L18</f>
        <v>2.83</v>
      </c>
      <c r="I8" s="194" t="str">
        <f>PDATA2!M18</f>
        <v>kg-ＣＯ2／l</v>
      </c>
      <c r="J8" s="195">
        <f t="shared" si="0"/>
        <v>2.83</v>
      </c>
      <c r="K8" s="195">
        <f t="shared" si="1"/>
        <v>5.66</v>
      </c>
      <c r="L8" s="195">
        <f t="shared" si="2"/>
        <v>11.32</v>
      </c>
      <c r="M8" s="15" t="s">
        <v>41</v>
      </c>
      <c r="N8" s="45"/>
    </row>
    <row r="9" spans="2:14" ht="13.5">
      <c r="B9" s="10"/>
      <c r="C9" s="15" t="str">
        <f>PDATA2!E19</f>
        <v>Ｃ重油</v>
      </c>
      <c r="D9" s="11"/>
      <c r="E9" s="19">
        <f>PDATA2!F19</f>
        <v>1</v>
      </c>
      <c r="F9" s="19">
        <f>PDATA2!G19</f>
        <v>2</v>
      </c>
      <c r="G9" s="19">
        <f>PDATA2!H19</f>
        <v>4</v>
      </c>
      <c r="H9" s="194">
        <f>PDATA2!L19</f>
        <v>2.94</v>
      </c>
      <c r="I9" s="194" t="str">
        <f>PDATA2!M19</f>
        <v>kg-ＣＯ2／l</v>
      </c>
      <c r="J9" s="195">
        <f t="shared" si="0"/>
        <v>2.94</v>
      </c>
      <c r="K9" s="195">
        <f t="shared" si="1"/>
        <v>5.88</v>
      </c>
      <c r="L9" s="195">
        <f t="shared" si="2"/>
        <v>11.76</v>
      </c>
      <c r="M9" s="15" t="s">
        <v>41</v>
      </c>
      <c r="N9" s="45"/>
    </row>
    <row r="10" spans="2:14" ht="13.5">
      <c r="B10" s="10"/>
      <c r="C10" s="15" t="str">
        <f>PDATA2!E20</f>
        <v>ＬＰＧ</v>
      </c>
      <c r="D10" s="11"/>
      <c r="E10" s="19">
        <f>PDATA2!F20</f>
        <v>1</v>
      </c>
      <c r="F10" s="19">
        <f>PDATA2!G20</f>
        <v>2</v>
      </c>
      <c r="G10" s="19">
        <f>PDATA2!H20</f>
        <v>4</v>
      </c>
      <c r="H10" s="194">
        <f>PDATA2!L20</f>
        <v>3</v>
      </c>
      <c r="I10" s="194" t="str">
        <f>PDATA2!M20</f>
        <v>kg-ＣＯ2／Kg</v>
      </c>
      <c r="J10" s="195">
        <f t="shared" si="0"/>
        <v>3</v>
      </c>
      <c r="K10" s="195">
        <f t="shared" si="1"/>
        <v>6</v>
      </c>
      <c r="L10" s="195">
        <f t="shared" si="2"/>
        <v>12</v>
      </c>
      <c r="M10" s="15" t="s">
        <v>41</v>
      </c>
      <c r="N10" s="45"/>
    </row>
    <row r="11" spans="2:14" ht="14.25" thickBot="1">
      <c r="B11" s="129"/>
      <c r="C11" s="15" t="str">
        <f>PDATA2!E21</f>
        <v>都市ガス</v>
      </c>
      <c r="D11" s="66"/>
      <c r="E11" s="259">
        <f>PDATA2!F21</f>
        <v>1</v>
      </c>
      <c r="F11" s="259">
        <f>PDATA2!G21</f>
        <v>2</v>
      </c>
      <c r="G11" s="259">
        <f>PDATA2!H21</f>
        <v>4</v>
      </c>
      <c r="H11" s="291">
        <f>PDATA2!L21</f>
        <v>1.99</v>
      </c>
      <c r="I11" s="291" t="str">
        <f>PDATA2!M21</f>
        <v>kg-ＣＯ2／ｍ3</v>
      </c>
      <c r="J11" s="293">
        <f t="shared" si="0"/>
        <v>1.99</v>
      </c>
      <c r="K11" s="293">
        <f t="shared" si="1"/>
        <v>3.98</v>
      </c>
      <c r="L11" s="293">
        <f t="shared" si="2"/>
        <v>7.96</v>
      </c>
      <c r="M11" s="16" t="s">
        <v>41</v>
      </c>
      <c r="N11" s="43"/>
    </row>
    <row r="12" spans="2:14" ht="13.5">
      <c r="B12" s="136" t="s">
        <v>282</v>
      </c>
      <c r="C12" s="36" t="str">
        <f>PDATA2!E22</f>
        <v>購入電力</v>
      </c>
      <c r="D12" s="137"/>
      <c r="E12" s="260">
        <f>PDATA2!F22</f>
        <v>1000</v>
      </c>
      <c r="F12" s="260">
        <f>PDATA2!G22</f>
        <v>2000</v>
      </c>
      <c r="G12" s="260">
        <f>PDATA2!H22</f>
        <v>4000</v>
      </c>
      <c r="H12" s="292">
        <f>PDATA2!L22</f>
        <v>0.384</v>
      </c>
      <c r="I12" s="292" t="str">
        <f>PDATA2!M22</f>
        <v>kg-ＣＯ2／kwh</v>
      </c>
      <c r="J12" s="294">
        <f t="shared" si="0"/>
        <v>384</v>
      </c>
      <c r="K12" s="294">
        <f t="shared" si="1"/>
        <v>768</v>
      </c>
      <c r="L12" s="294">
        <f t="shared" si="2"/>
        <v>1536</v>
      </c>
      <c r="M12" s="36" t="s">
        <v>41</v>
      </c>
      <c r="N12" s="44"/>
    </row>
    <row r="13" spans="2:14" ht="14.25" thickBot="1">
      <c r="B13" s="129" t="s">
        <v>283</v>
      </c>
      <c r="C13" s="16" t="str">
        <f>PDATA2!E23</f>
        <v>熱供給（蒸気）</v>
      </c>
      <c r="D13" s="66"/>
      <c r="E13" s="259">
        <f>PDATA2!F23</f>
        <v>1</v>
      </c>
      <c r="F13" s="259">
        <f>PDATA2!G23</f>
        <v>2</v>
      </c>
      <c r="G13" s="259">
        <f>PDATA2!H23</f>
        <v>4</v>
      </c>
      <c r="H13" s="291">
        <f>PDATA2!L23</f>
        <v>0.153</v>
      </c>
      <c r="I13" s="291" t="str">
        <f>PDATA2!M23</f>
        <v>kg-ＣＯ2／kg</v>
      </c>
      <c r="J13" s="293">
        <f t="shared" si="0"/>
        <v>0.153</v>
      </c>
      <c r="K13" s="293">
        <f t="shared" si="1"/>
        <v>0.306</v>
      </c>
      <c r="L13" s="293">
        <f t="shared" si="2"/>
        <v>0.612</v>
      </c>
      <c r="M13" s="16" t="s">
        <v>41</v>
      </c>
      <c r="N13" s="43"/>
    </row>
    <row r="14" spans="2:14" ht="13.5">
      <c r="B14" s="135" t="s">
        <v>284</v>
      </c>
      <c r="C14" s="36" t="str">
        <f>PDATA2!E24</f>
        <v>ガソリン</v>
      </c>
      <c r="D14" s="137"/>
      <c r="E14" s="260">
        <f>PDATA2!F24</f>
        <v>1</v>
      </c>
      <c r="F14" s="260">
        <f>PDATA2!G24</f>
        <v>2</v>
      </c>
      <c r="G14" s="260">
        <f>PDATA2!H24</f>
        <v>4</v>
      </c>
      <c r="H14" s="292">
        <f>PDATA2!L24</f>
        <v>2.36</v>
      </c>
      <c r="I14" s="292" t="str">
        <f>PDATA2!M24</f>
        <v>kg-ＣＯ2／l</v>
      </c>
      <c r="J14" s="294">
        <f t="shared" si="0"/>
        <v>2.36</v>
      </c>
      <c r="K14" s="294">
        <f t="shared" si="1"/>
        <v>4.72</v>
      </c>
      <c r="L14" s="294">
        <f t="shared" si="2"/>
        <v>9.44</v>
      </c>
      <c r="M14" s="36" t="s">
        <v>41</v>
      </c>
      <c r="N14" s="44"/>
    </row>
    <row r="15" spans="2:14" ht="14.25" thickBot="1">
      <c r="B15" s="17" t="s">
        <v>285</v>
      </c>
      <c r="C15" s="365" t="str">
        <f>PDATA2!E25</f>
        <v>軽油</v>
      </c>
      <c r="D15" s="366"/>
      <c r="E15" s="368">
        <f>PDATA2!F25</f>
        <v>1</v>
      </c>
      <c r="F15" s="368">
        <f>PDATA2!G25</f>
        <v>2</v>
      </c>
      <c r="G15" s="368">
        <f>PDATA2!H25</f>
        <v>4</v>
      </c>
      <c r="H15" s="393">
        <f>PDATA2!L25</f>
        <v>2.64</v>
      </c>
      <c r="I15" s="393" t="str">
        <f>PDATA2!M25</f>
        <v>kg-ＣＯ2／l</v>
      </c>
      <c r="J15" s="394">
        <f t="shared" si="0"/>
        <v>2.64</v>
      </c>
      <c r="K15" s="394">
        <f t="shared" si="1"/>
        <v>5.28</v>
      </c>
      <c r="L15" s="394">
        <f t="shared" si="2"/>
        <v>10.56</v>
      </c>
      <c r="M15" s="365" t="s">
        <v>41</v>
      </c>
      <c r="N15" s="63"/>
    </row>
    <row r="16" spans="1:14" ht="14.25" customHeight="1">
      <c r="A16" s="1"/>
      <c r="B16" s="371" t="s">
        <v>286</v>
      </c>
      <c r="C16" s="386" t="str">
        <f>PDATA2!E26</f>
        <v>紙（バージン紙）</v>
      </c>
      <c r="D16" s="363"/>
      <c r="E16" s="375">
        <f>PDATA2!F26</f>
        <v>3</v>
      </c>
      <c r="F16" s="375">
        <f>PDATA2!G26</f>
        <v>2</v>
      </c>
      <c r="G16" s="375">
        <f>PDATA2!H26</f>
        <v>4</v>
      </c>
      <c r="H16" s="387">
        <f>PDATA2!L26</f>
        <v>4.05</v>
      </c>
      <c r="I16" s="387" t="str">
        <f>PDATA2!M26</f>
        <v>kg-ＣＯ2／ｋｇ</v>
      </c>
      <c r="J16" s="388">
        <f t="shared" si="0"/>
        <v>12.149999999999999</v>
      </c>
      <c r="K16" s="388">
        <f t="shared" si="1"/>
        <v>8.1</v>
      </c>
      <c r="L16" s="388">
        <f t="shared" si="2"/>
        <v>16.2</v>
      </c>
      <c r="M16" s="378" t="s">
        <v>41</v>
      </c>
      <c r="N16" s="379"/>
    </row>
    <row r="17" spans="1:14" ht="17.25" customHeight="1">
      <c r="A17" s="1"/>
      <c r="B17" s="374" t="s">
        <v>319</v>
      </c>
      <c r="C17" s="392" t="str">
        <f>PDATA2!E27</f>
        <v>紙（古紙80％）</v>
      </c>
      <c r="D17" s="367"/>
      <c r="E17" s="2">
        <f>PDATA2!F27</f>
        <v>100</v>
      </c>
      <c r="F17" s="2">
        <f>PDATA2!G27</f>
        <v>0</v>
      </c>
      <c r="G17" s="2">
        <f>PDATA2!H27</f>
        <v>4</v>
      </c>
      <c r="H17" s="301">
        <f>PDATA2!L27</f>
        <v>2.94</v>
      </c>
      <c r="I17" s="301" t="str">
        <f>PDATA2!M27</f>
        <v>kg-ＣＯ2／ｋｇ</v>
      </c>
      <c r="J17" s="302">
        <f aca="true" t="shared" si="3" ref="J17:L20">E17*$H17</f>
        <v>294</v>
      </c>
      <c r="K17" s="302">
        <f t="shared" si="3"/>
        <v>0</v>
      </c>
      <c r="L17" s="302">
        <f t="shared" si="3"/>
        <v>11.76</v>
      </c>
      <c r="M17" s="15" t="s">
        <v>315</v>
      </c>
      <c r="N17" s="45"/>
    </row>
    <row r="18" spans="1:14" ht="17.25" customHeight="1">
      <c r="A18" s="1"/>
      <c r="B18" s="374" t="s">
        <v>77</v>
      </c>
      <c r="C18" s="392" t="str">
        <f>PDATA2!E28</f>
        <v>木材（間伐材）</v>
      </c>
      <c r="D18" s="367"/>
      <c r="E18" s="2">
        <f>PDATA2!F28</f>
        <v>0</v>
      </c>
      <c r="F18" s="2">
        <f>PDATA2!G28</f>
        <v>0</v>
      </c>
      <c r="G18" s="2">
        <f>PDATA2!H28</f>
        <v>0</v>
      </c>
      <c r="H18" s="301">
        <f>PDATA2!L28</f>
        <v>0</v>
      </c>
      <c r="I18" s="301" t="str">
        <f>PDATA2!M28</f>
        <v>kg-ＣＯ2／ｋｇ</v>
      </c>
      <c r="J18" s="302">
        <f t="shared" si="3"/>
        <v>0</v>
      </c>
      <c r="K18" s="302">
        <f t="shared" si="3"/>
        <v>0</v>
      </c>
      <c r="L18" s="302">
        <f t="shared" si="3"/>
        <v>0</v>
      </c>
      <c r="M18" s="15" t="s">
        <v>315</v>
      </c>
      <c r="N18" s="45"/>
    </row>
    <row r="19" spans="1:14" ht="17.25" customHeight="1">
      <c r="A19" s="1"/>
      <c r="B19" s="374" t="s">
        <v>314</v>
      </c>
      <c r="C19" s="392" t="str">
        <f>PDATA2!E29</f>
        <v>木材（針葉樹）</v>
      </c>
      <c r="D19" s="367"/>
      <c r="E19" s="2">
        <f>PDATA2!F29</f>
        <v>0</v>
      </c>
      <c r="F19" s="2">
        <f>PDATA2!G29</f>
        <v>0</v>
      </c>
      <c r="G19" s="2">
        <f>PDATA2!H29</f>
        <v>0</v>
      </c>
      <c r="H19" s="301">
        <f>PDATA2!L29</f>
        <v>2.94</v>
      </c>
      <c r="I19" s="301" t="str">
        <f>PDATA2!M29</f>
        <v>kg-ＣＯ2／ｋｇ</v>
      </c>
      <c r="J19" s="302">
        <f t="shared" si="3"/>
        <v>0</v>
      </c>
      <c r="K19" s="302">
        <f t="shared" si="3"/>
        <v>0</v>
      </c>
      <c r="L19" s="302">
        <f t="shared" si="3"/>
        <v>0</v>
      </c>
      <c r="M19" s="15" t="s">
        <v>315</v>
      </c>
      <c r="N19" s="45"/>
    </row>
    <row r="20" spans="1:14" ht="17.25" customHeight="1">
      <c r="A20" s="1"/>
      <c r="B20" s="374" t="s">
        <v>314</v>
      </c>
      <c r="C20" s="392" t="str">
        <f>PDATA2!E30</f>
        <v>木材（広葉樹）</v>
      </c>
      <c r="D20" s="367"/>
      <c r="E20" s="2">
        <f>PDATA2!F30</f>
        <v>0</v>
      </c>
      <c r="F20" s="2">
        <f>PDATA2!G30</f>
        <v>0</v>
      </c>
      <c r="G20" s="2">
        <f>PDATA2!H30</f>
        <v>0</v>
      </c>
      <c r="H20" s="301">
        <f>PDATA2!L30</f>
        <v>0.73</v>
      </c>
      <c r="I20" s="301" t="str">
        <f>PDATA2!M30</f>
        <v>kg-ＣＯ2／ｋｇ</v>
      </c>
      <c r="J20" s="302">
        <f t="shared" si="3"/>
        <v>0</v>
      </c>
      <c r="K20" s="302">
        <f t="shared" si="3"/>
        <v>0</v>
      </c>
      <c r="L20" s="302">
        <f t="shared" si="3"/>
        <v>0</v>
      </c>
      <c r="M20" s="15" t="s">
        <v>315</v>
      </c>
      <c r="N20" s="45"/>
    </row>
    <row r="21" spans="1:14" ht="14.25" thickBot="1">
      <c r="A21" s="1"/>
      <c r="B21" s="130" t="s">
        <v>314</v>
      </c>
      <c r="C21" s="389" t="str">
        <f>PDATA2!E31</f>
        <v>水</v>
      </c>
      <c r="D21" s="364"/>
      <c r="E21" s="380">
        <f>PDATA2!F31</f>
        <v>1000</v>
      </c>
      <c r="F21" s="380">
        <f>PDATA2!G31</f>
        <v>2000</v>
      </c>
      <c r="G21" s="380">
        <f>PDATA2!H31</f>
        <v>4000</v>
      </c>
      <c r="H21" s="390">
        <f>PDATA2!L31</f>
        <v>0.587</v>
      </c>
      <c r="I21" s="390" t="str">
        <f>PDATA2!M31</f>
        <v>kg-ＣＯ2／ｔ</v>
      </c>
      <c r="J21" s="391">
        <f t="shared" si="0"/>
        <v>587</v>
      </c>
      <c r="K21" s="391">
        <f t="shared" si="1"/>
        <v>1174</v>
      </c>
      <c r="L21" s="391">
        <f t="shared" si="2"/>
        <v>2348</v>
      </c>
      <c r="M21" s="383" t="s">
        <v>41</v>
      </c>
      <c r="N21" s="352"/>
    </row>
    <row r="22" spans="2:14" ht="14.25" thickBot="1">
      <c r="B22" s="142" t="s">
        <v>287</v>
      </c>
      <c r="C22" s="326" t="str">
        <f>PDATA2!E32</f>
        <v>一般廃棄物（燃えるごみ）</v>
      </c>
      <c r="D22" s="141"/>
      <c r="E22" s="260">
        <f>PDATA2!F32</f>
        <v>1</v>
      </c>
      <c r="F22" s="260">
        <f>PDATA2!G32</f>
        <v>2</v>
      </c>
      <c r="G22" s="260">
        <f>PDATA2!H32</f>
        <v>4</v>
      </c>
      <c r="H22" s="292">
        <f>PDATA2!L32</f>
        <v>2.44</v>
      </c>
      <c r="I22" s="292" t="str">
        <f>PDATA2!M32</f>
        <v>kg-ＣＯ2／Kg</v>
      </c>
      <c r="J22" s="294">
        <f t="shared" si="0"/>
        <v>2.44</v>
      </c>
      <c r="K22" s="294">
        <f t="shared" si="1"/>
        <v>4.88</v>
      </c>
      <c r="L22" s="294">
        <f t="shared" si="2"/>
        <v>9.76</v>
      </c>
      <c r="M22" s="267" t="s">
        <v>41</v>
      </c>
      <c r="N22" s="44"/>
    </row>
    <row r="23" spans="1:14" ht="14.25" thickBot="1">
      <c r="A23" s="92"/>
      <c r="B23" s="145" t="s">
        <v>221</v>
      </c>
      <c r="C23" s="327" t="str">
        <f>PDATA2!E33</f>
        <v>一般廃棄物（埋め立てごみ）</v>
      </c>
      <c r="D23" s="144"/>
      <c r="E23" s="259">
        <f>PDATA2!F33</f>
        <v>0</v>
      </c>
      <c r="F23" s="259">
        <f>PDATA2!G33</f>
        <v>0</v>
      </c>
      <c r="G23" s="259">
        <f>PDATA2!H33</f>
        <v>0</v>
      </c>
      <c r="H23" s="291">
        <f>PDATA2!L33</f>
        <v>2.94</v>
      </c>
      <c r="I23" s="291" t="str">
        <f>PDATA2!M33</f>
        <v>kg-ＣＯ2／Kg</v>
      </c>
      <c r="J23" s="293">
        <f t="shared" si="0"/>
        <v>0</v>
      </c>
      <c r="K23" s="293">
        <f t="shared" si="1"/>
        <v>0</v>
      </c>
      <c r="L23" s="293">
        <f t="shared" si="2"/>
        <v>0</v>
      </c>
      <c r="M23" s="267" t="s">
        <v>41</v>
      </c>
      <c r="N23" s="43"/>
    </row>
    <row r="24" spans="1:14" ht="13.5">
      <c r="A24" s="92"/>
      <c r="B24" s="268" t="s">
        <v>70</v>
      </c>
      <c r="C24" s="328" t="str">
        <f>PDATA2!E34</f>
        <v>廃油（焼却処分）</v>
      </c>
      <c r="D24" s="269"/>
      <c r="E24" s="260">
        <f>PDATA2!F34</f>
        <v>1</v>
      </c>
      <c r="F24" s="260">
        <f>PDATA2!G34</f>
        <v>2</v>
      </c>
      <c r="G24" s="260">
        <f>PDATA2!H34</f>
        <v>4</v>
      </c>
      <c r="H24" s="292">
        <f>PDATA2!L34</f>
        <v>2.93</v>
      </c>
      <c r="I24" s="292" t="str">
        <f>PDATA2!M34</f>
        <v>kg-ＣＯ2／Kg</v>
      </c>
      <c r="J24" s="294">
        <f t="shared" si="0"/>
        <v>2.93</v>
      </c>
      <c r="K24" s="294">
        <f t="shared" si="1"/>
        <v>5.86</v>
      </c>
      <c r="L24" s="294">
        <f t="shared" si="2"/>
        <v>11.72</v>
      </c>
      <c r="M24" s="36" t="s">
        <v>41</v>
      </c>
      <c r="N24" s="44"/>
    </row>
    <row r="25" spans="1:14" ht="13.5">
      <c r="A25" s="92"/>
      <c r="B25" s="132" t="s">
        <v>224</v>
      </c>
      <c r="C25" s="329" t="str">
        <f>PDATA2!E35</f>
        <v>プラスチック（焼却処分）</v>
      </c>
      <c r="D25" s="190"/>
      <c r="E25" s="19">
        <f>PDATA2!F35</f>
        <v>1</v>
      </c>
      <c r="F25" s="19">
        <f>PDATA2!G35</f>
        <v>2</v>
      </c>
      <c r="G25" s="19">
        <f>PDATA2!H35</f>
        <v>4</v>
      </c>
      <c r="H25" s="194">
        <f>PDATA2!L35</f>
        <v>2.57</v>
      </c>
      <c r="I25" s="194" t="str">
        <f>PDATA2!M35</f>
        <v>kg-ＣＯ2／Kg</v>
      </c>
      <c r="J25" s="195">
        <f t="shared" si="0"/>
        <v>2.57</v>
      </c>
      <c r="K25" s="195">
        <f t="shared" si="1"/>
        <v>5.14</v>
      </c>
      <c r="L25" s="195">
        <f t="shared" si="2"/>
        <v>10.28</v>
      </c>
      <c r="M25" s="15" t="s">
        <v>41</v>
      </c>
      <c r="N25" s="45"/>
    </row>
    <row r="26" spans="1:14" ht="13.5">
      <c r="A26" s="92"/>
      <c r="B26" s="132"/>
      <c r="C26" s="329" t="str">
        <f>PDATA2!E36</f>
        <v>木くず・紙くず（焼却処分）</v>
      </c>
      <c r="D26" s="190"/>
      <c r="E26" s="19">
        <f>PDATA2!F36</f>
        <v>0</v>
      </c>
      <c r="F26" s="19">
        <f>PDATA2!G36</f>
        <v>0</v>
      </c>
      <c r="G26" s="19">
        <f>PDATA2!H36</f>
        <v>0</v>
      </c>
      <c r="H26" s="194">
        <f>PDATA2!L36</f>
        <v>2.44</v>
      </c>
      <c r="I26" s="194" t="str">
        <f>PDATA2!M36</f>
        <v>kg-ＣＯ2／Kg</v>
      </c>
      <c r="J26" s="195">
        <f t="shared" si="0"/>
        <v>0</v>
      </c>
      <c r="K26" s="195">
        <f t="shared" si="1"/>
        <v>0</v>
      </c>
      <c r="L26" s="195">
        <f t="shared" si="2"/>
        <v>0</v>
      </c>
      <c r="M26" s="15" t="s">
        <v>41</v>
      </c>
      <c r="N26" s="45"/>
    </row>
    <row r="27" spans="1:14" ht="13.5">
      <c r="A27" s="92"/>
      <c r="B27" s="132"/>
      <c r="C27" s="330" t="str">
        <f>PDATA2!E37</f>
        <v>アルミ（埋め立て処分）</v>
      </c>
      <c r="D27" s="284"/>
      <c r="E27" s="19">
        <f>PDATA2!F37</f>
        <v>0</v>
      </c>
      <c r="F27" s="19">
        <f>PDATA2!G37</f>
        <v>0</v>
      </c>
      <c r="G27" s="19">
        <f>PDATA2!H37</f>
        <v>0</v>
      </c>
      <c r="H27" s="194">
        <f>PDATA2!L37</f>
        <v>17.2</v>
      </c>
      <c r="I27" s="194" t="str">
        <f>PDATA2!M37</f>
        <v>kg-ＣＯ2／Kg</v>
      </c>
      <c r="J27" s="195">
        <f t="shared" si="0"/>
        <v>0</v>
      </c>
      <c r="K27" s="195">
        <f t="shared" si="1"/>
        <v>0</v>
      </c>
      <c r="L27" s="195">
        <f t="shared" si="2"/>
        <v>0</v>
      </c>
      <c r="M27" s="15" t="s">
        <v>41</v>
      </c>
      <c r="N27" s="45"/>
    </row>
    <row r="28" spans="1:14" ht="13.5">
      <c r="A28" s="92"/>
      <c r="B28" s="132" t="s">
        <v>107</v>
      </c>
      <c r="C28" s="330" t="str">
        <f>PDATA2!E38</f>
        <v>鉄くず（埋め立て処分）</v>
      </c>
      <c r="D28" s="284"/>
      <c r="E28" s="19">
        <f>PDATA2!F38</f>
        <v>0</v>
      </c>
      <c r="F28" s="19">
        <f>PDATA2!G38</f>
        <v>0</v>
      </c>
      <c r="G28" s="19">
        <f>PDATA2!H38</f>
        <v>0</v>
      </c>
      <c r="H28" s="194">
        <f>PDATA2!L38</f>
        <v>2.88</v>
      </c>
      <c r="I28" s="194" t="str">
        <f>PDATA2!M38</f>
        <v>kg-ＣＯ2／Kg</v>
      </c>
      <c r="J28" s="195">
        <f t="shared" si="0"/>
        <v>0</v>
      </c>
      <c r="K28" s="195">
        <f t="shared" si="1"/>
        <v>0</v>
      </c>
      <c r="L28" s="195">
        <f t="shared" si="2"/>
        <v>0</v>
      </c>
      <c r="M28" s="15" t="s">
        <v>41</v>
      </c>
      <c r="N28" s="45"/>
    </row>
    <row r="29" spans="1:15" ht="14.25" thickBot="1">
      <c r="A29" s="295"/>
      <c r="B29" s="270" t="s">
        <v>107</v>
      </c>
      <c r="C29" s="327" t="str">
        <f>PDATA2!E39</f>
        <v>食物屑・木屑・紙屑・繊維屑（埋立処分）</v>
      </c>
      <c r="D29" s="144"/>
      <c r="E29" s="259">
        <f>PDATA2!F39</f>
        <v>0</v>
      </c>
      <c r="F29" s="259">
        <f>PDATA2!G39</f>
        <v>0</v>
      </c>
      <c r="G29" s="259">
        <f>PDATA2!H39</f>
        <v>0</v>
      </c>
      <c r="H29" s="291">
        <f>PDATA2!L39</f>
        <v>2.94</v>
      </c>
      <c r="I29" s="291" t="str">
        <f>PDATA2!M39</f>
        <v>kg-ＣＯ2／Kg</v>
      </c>
      <c r="J29" s="293">
        <f t="shared" si="0"/>
        <v>0</v>
      </c>
      <c r="K29" s="293">
        <f t="shared" si="1"/>
        <v>0</v>
      </c>
      <c r="L29" s="293">
        <f t="shared" si="2"/>
        <v>0</v>
      </c>
      <c r="M29" s="16" t="s">
        <v>41</v>
      </c>
      <c r="N29" s="43"/>
      <c r="O29" s="196"/>
    </row>
    <row r="30" spans="1:14" ht="13.5">
      <c r="A30" s="92"/>
      <c r="B30" s="271" t="s">
        <v>288</v>
      </c>
      <c r="C30" s="331" t="str">
        <f>PDATA2!E40</f>
        <v>アルミ</v>
      </c>
      <c r="D30" s="146"/>
      <c r="E30" s="260">
        <f>PDATA2!F40</f>
        <v>0</v>
      </c>
      <c r="F30" s="260">
        <f>PDATA2!G40</f>
        <v>0</v>
      </c>
      <c r="G30" s="260">
        <f>PDATA2!H40</f>
        <v>0</v>
      </c>
      <c r="H30" s="292">
        <f>PDATA2!L40</f>
        <v>0.574</v>
      </c>
      <c r="I30" s="292" t="str">
        <f>PDATA2!M40</f>
        <v>kg-ＣＯ2／Kg</v>
      </c>
      <c r="J30" s="294">
        <f t="shared" si="0"/>
        <v>0</v>
      </c>
      <c r="K30" s="294">
        <f t="shared" si="1"/>
        <v>0</v>
      </c>
      <c r="L30" s="294">
        <f t="shared" si="2"/>
        <v>0</v>
      </c>
      <c r="M30" s="36" t="s">
        <v>41</v>
      </c>
      <c r="N30" s="44"/>
    </row>
    <row r="31" spans="1:14" ht="13.5">
      <c r="A31" s="92"/>
      <c r="B31" s="177" t="s">
        <v>226</v>
      </c>
      <c r="C31" s="332" t="str">
        <f>PDATA2!E41</f>
        <v>鉄くず</v>
      </c>
      <c r="D31" s="133"/>
      <c r="E31" s="19">
        <f>PDATA2!F41</f>
        <v>0</v>
      </c>
      <c r="F31" s="19">
        <f>PDATA2!G41</f>
        <v>0</v>
      </c>
      <c r="G31" s="19">
        <f>PDATA2!H41</f>
        <v>0</v>
      </c>
      <c r="H31" s="194">
        <f>PDATA2!L41</f>
        <v>0.565</v>
      </c>
      <c r="I31" s="194" t="str">
        <f>PDATA2!M41</f>
        <v>kg-ＣＯ2／Kg</v>
      </c>
      <c r="J31" s="195">
        <f t="shared" si="0"/>
        <v>0</v>
      </c>
      <c r="K31" s="195">
        <f t="shared" si="1"/>
        <v>0</v>
      </c>
      <c r="L31" s="195">
        <f t="shared" si="2"/>
        <v>0</v>
      </c>
      <c r="M31" s="15" t="s">
        <v>41</v>
      </c>
      <c r="N31" s="45"/>
    </row>
    <row r="32" spans="1:14" ht="13.5">
      <c r="A32" s="92"/>
      <c r="B32" s="177"/>
      <c r="C32" s="332" t="str">
        <f>PDATA2!E42</f>
        <v>プラスチック</v>
      </c>
      <c r="D32" s="133"/>
      <c r="E32" s="19">
        <f>PDATA2!F42</f>
        <v>0</v>
      </c>
      <c r="F32" s="19">
        <f>PDATA2!G42</f>
        <v>0</v>
      </c>
      <c r="G32" s="19">
        <f>PDATA2!H42</f>
        <v>0</v>
      </c>
      <c r="H32" s="194">
        <f>PDATA2!L42</f>
        <v>0.028</v>
      </c>
      <c r="I32" s="194" t="str">
        <f>PDATA2!M42</f>
        <v>kg-ＣＯ2／Kg</v>
      </c>
      <c r="J32" s="195">
        <f aca="true" t="shared" si="4" ref="J32:L33">E32*$H32</f>
        <v>0</v>
      </c>
      <c r="K32" s="195">
        <f t="shared" si="4"/>
        <v>0</v>
      </c>
      <c r="L32" s="195">
        <f t="shared" si="4"/>
        <v>0</v>
      </c>
      <c r="M32" s="15" t="s">
        <v>41</v>
      </c>
      <c r="N32" s="45"/>
    </row>
    <row r="33" spans="1:14" ht="13.5">
      <c r="A33" s="92"/>
      <c r="B33" s="177"/>
      <c r="C33" s="332" t="str">
        <f>PDATA2!E43</f>
        <v>油類</v>
      </c>
      <c r="D33" s="133"/>
      <c r="E33" s="19">
        <f>PDATA2!F43</f>
        <v>0</v>
      </c>
      <c r="F33" s="19">
        <f>PDATA2!G43</f>
        <v>0</v>
      </c>
      <c r="G33" s="19">
        <f>PDATA2!H43</f>
        <v>0</v>
      </c>
      <c r="H33" s="194">
        <f>PDATA2!L43</f>
        <v>0.059</v>
      </c>
      <c r="I33" s="194" t="str">
        <f>PDATA2!M43</f>
        <v>kg-ＣＯ2／l</v>
      </c>
      <c r="J33" s="195">
        <f t="shared" si="4"/>
        <v>0</v>
      </c>
      <c r="K33" s="195">
        <f t="shared" si="4"/>
        <v>0</v>
      </c>
      <c r="L33" s="195">
        <f t="shared" si="4"/>
        <v>0</v>
      </c>
      <c r="M33" s="15" t="s">
        <v>41</v>
      </c>
      <c r="N33" s="45"/>
    </row>
    <row r="34" spans="1:14" ht="14.25" thickBot="1">
      <c r="A34" s="92"/>
      <c r="B34" s="178"/>
      <c r="C34" s="332" t="str">
        <f>PDATA2!E44</f>
        <v>紙</v>
      </c>
      <c r="D34" s="272"/>
      <c r="E34" s="19">
        <f>PDATA2!F44</f>
        <v>0</v>
      </c>
      <c r="F34" s="19">
        <f>PDATA2!G44</f>
        <v>0</v>
      </c>
      <c r="G34" s="19">
        <f>PDATA2!H44</f>
        <v>0</v>
      </c>
      <c r="H34" s="194">
        <f>PDATA2!L44</f>
        <v>1.56</v>
      </c>
      <c r="I34" s="194" t="str">
        <f>PDATA2!M44</f>
        <v>kg-ＣＯ2／ｋｇ</v>
      </c>
      <c r="J34" s="293">
        <f t="shared" si="0"/>
        <v>0</v>
      </c>
      <c r="K34" s="293">
        <f t="shared" si="1"/>
        <v>0</v>
      </c>
      <c r="L34" s="293">
        <f t="shared" si="2"/>
        <v>0</v>
      </c>
      <c r="M34" s="16" t="s">
        <v>41</v>
      </c>
      <c r="N34" s="43"/>
    </row>
    <row r="35" spans="1:14" ht="14.25" thickBot="1">
      <c r="A35" s="92"/>
      <c r="B35" s="273"/>
      <c r="C35" s="38" t="s">
        <v>289</v>
      </c>
      <c r="D35" s="266"/>
      <c r="E35" s="265"/>
      <c r="F35" s="290"/>
      <c r="G35" s="41" t="s">
        <v>234</v>
      </c>
      <c r="H35" s="39"/>
      <c r="I35" s="299"/>
      <c r="J35" s="296">
        <f>SUM(J5:J34)</f>
        <v>1308.873</v>
      </c>
      <c r="K35" s="296">
        <f>SUM(K5:K34)</f>
        <v>2013.5460000000003</v>
      </c>
      <c r="L35" s="296">
        <f>SUM(L5:L34)</f>
        <v>4038.8520000000003</v>
      </c>
      <c r="M35" s="265" t="s">
        <v>44</v>
      </c>
      <c r="N35" s="277"/>
    </row>
    <row r="36" spans="1:14" ht="13.5">
      <c r="A36" s="92"/>
      <c r="B36" s="274" t="s">
        <v>228</v>
      </c>
      <c r="C36" s="287" t="str">
        <f>PDATA2!E45</f>
        <v>飛行機</v>
      </c>
      <c r="D36" s="138"/>
      <c r="E36" s="260">
        <f>PDATA2!F45</f>
        <v>1</v>
      </c>
      <c r="F36" s="260">
        <f>PDATA2!G45</f>
        <v>2</v>
      </c>
      <c r="G36" s="260">
        <f>PDATA2!H45</f>
        <v>4</v>
      </c>
      <c r="H36" s="292">
        <f>PDATA2!L45</f>
        <v>0.3</v>
      </c>
      <c r="I36" s="292" t="str">
        <f>PDATA2!M45</f>
        <v>kg-ＣＯ2／km・人</v>
      </c>
      <c r="J36" s="294">
        <f aca="true" t="shared" si="5" ref="J36:L41">E36*$H36</f>
        <v>0.3</v>
      </c>
      <c r="K36" s="294">
        <f t="shared" si="5"/>
        <v>0.6</v>
      </c>
      <c r="L36" s="294">
        <f t="shared" si="5"/>
        <v>1.2</v>
      </c>
      <c r="M36" s="36" t="s">
        <v>41</v>
      </c>
      <c r="N36" s="44"/>
    </row>
    <row r="37" spans="1:14" ht="13.5">
      <c r="A37" s="92"/>
      <c r="B37" s="175" t="s">
        <v>230</v>
      </c>
      <c r="C37" s="289" t="str">
        <f>PDATA2!E46</f>
        <v>路線バス</v>
      </c>
      <c r="D37" s="189"/>
      <c r="E37" s="2">
        <f>PDATA2!F46</f>
        <v>0</v>
      </c>
      <c r="F37" s="2">
        <f>PDATA2!G46</f>
        <v>0</v>
      </c>
      <c r="G37" s="2">
        <f>PDATA2!H46</f>
        <v>0</v>
      </c>
      <c r="H37" s="301">
        <f>PDATA2!L46</f>
        <v>0.2</v>
      </c>
      <c r="I37" s="301" t="str">
        <f>PDATA2!M46</f>
        <v>kg-ＣＯ2／km・人</v>
      </c>
      <c r="J37" s="302">
        <f t="shared" si="5"/>
        <v>0</v>
      </c>
      <c r="K37" s="302">
        <f t="shared" si="5"/>
        <v>0</v>
      </c>
      <c r="L37" s="195">
        <f t="shared" si="5"/>
        <v>0</v>
      </c>
      <c r="M37" s="15" t="s">
        <v>41</v>
      </c>
      <c r="N37" s="45"/>
    </row>
    <row r="38" spans="1:14" ht="13.5">
      <c r="A38" s="92"/>
      <c r="B38" s="175" t="s">
        <v>232</v>
      </c>
      <c r="C38" s="289" t="str">
        <f>PDATA2!E47</f>
        <v>長距離バス</v>
      </c>
      <c r="D38" s="189"/>
      <c r="E38" s="2">
        <f>PDATA2!F47</f>
        <v>0</v>
      </c>
      <c r="F38" s="2">
        <f>PDATA2!G47</f>
        <v>0</v>
      </c>
      <c r="G38" s="2">
        <f>PDATA2!H47</f>
        <v>0</v>
      </c>
      <c r="H38" s="301">
        <f>PDATA2!L47</f>
        <v>0.06</v>
      </c>
      <c r="I38" s="301" t="str">
        <f>PDATA2!M47</f>
        <v>kg-ＣＯ2／km・人</v>
      </c>
      <c r="J38" s="302">
        <f t="shared" si="5"/>
        <v>0</v>
      </c>
      <c r="K38" s="195">
        <f t="shared" si="5"/>
        <v>0</v>
      </c>
      <c r="L38" s="195">
        <f t="shared" si="5"/>
        <v>0</v>
      </c>
      <c r="M38" s="15" t="s">
        <v>41</v>
      </c>
      <c r="N38" s="45"/>
    </row>
    <row r="39" spans="1:14" ht="13.5">
      <c r="A39" s="92"/>
      <c r="B39" s="175" t="s">
        <v>107</v>
      </c>
      <c r="C39" s="289" t="str">
        <f>PDATA2!E48</f>
        <v>電車・地下鉄</v>
      </c>
      <c r="D39" s="189"/>
      <c r="E39" s="2">
        <f>PDATA2!F48</f>
        <v>1</v>
      </c>
      <c r="F39" s="2">
        <f>PDATA2!G48</f>
        <v>2</v>
      </c>
      <c r="G39" s="2">
        <f>PDATA2!H48</f>
        <v>4</v>
      </c>
      <c r="H39" s="301">
        <f>PDATA2!L48</f>
        <v>0.2</v>
      </c>
      <c r="I39" s="301" t="str">
        <f>PDATA2!M48</f>
        <v>kg-ＣＯ2／km・人</v>
      </c>
      <c r="J39" s="302">
        <f t="shared" si="5"/>
        <v>0.2</v>
      </c>
      <c r="K39" s="195">
        <f t="shared" si="5"/>
        <v>0.4</v>
      </c>
      <c r="L39" s="195">
        <f t="shared" si="5"/>
        <v>0.8</v>
      </c>
      <c r="M39" s="15" t="s">
        <v>41</v>
      </c>
      <c r="N39" s="45"/>
    </row>
    <row r="40" spans="1:14" ht="13.5">
      <c r="A40" s="92"/>
      <c r="B40" s="175"/>
      <c r="C40" s="289" t="str">
        <f>PDATA2!E49</f>
        <v>電車（長距離）</v>
      </c>
      <c r="D40" s="189"/>
      <c r="E40" s="2">
        <f>PDATA2!F49</f>
        <v>1</v>
      </c>
      <c r="F40" s="2">
        <f>PDATA2!G49</f>
        <v>2</v>
      </c>
      <c r="G40" s="2">
        <f>PDATA2!H49</f>
        <v>4</v>
      </c>
      <c r="H40" s="301">
        <f>PDATA2!L49</f>
        <v>0.05</v>
      </c>
      <c r="I40" s="301" t="str">
        <f>PDATA2!M49</f>
        <v>kg-ＣＯ2／km・人</v>
      </c>
      <c r="J40" s="302">
        <f t="shared" si="5"/>
        <v>0.05</v>
      </c>
      <c r="K40" s="302">
        <f t="shared" si="5"/>
        <v>0.1</v>
      </c>
      <c r="L40" s="302">
        <f t="shared" si="5"/>
        <v>0.2</v>
      </c>
      <c r="M40" s="15" t="s">
        <v>41</v>
      </c>
      <c r="N40" s="45"/>
    </row>
    <row r="41" spans="1:15" ht="14.25" thickBot="1">
      <c r="A41" s="92"/>
      <c r="B41" s="139"/>
      <c r="C41" s="288" t="str">
        <f>PDATA2!E50</f>
        <v>バス</v>
      </c>
      <c r="D41" s="140"/>
      <c r="E41" s="259">
        <f>PDATA2!F50</f>
        <v>0</v>
      </c>
      <c r="F41" s="259">
        <f>PDATA2!G50</f>
        <v>0</v>
      </c>
      <c r="G41" s="259">
        <f>PDATA2!H50</f>
        <v>0</v>
      </c>
      <c r="H41" s="291">
        <f>PDATA2!L50</f>
        <v>0.5</v>
      </c>
      <c r="I41" s="291" t="str">
        <f>PDATA2!M50</f>
        <v>kg-ＣＯ2／km・人</v>
      </c>
      <c r="J41" s="293">
        <f t="shared" si="5"/>
        <v>0</v>
      </c>
      <c r="K41" s="293">
        <f t="shared" si="5"/>
        <v>0</v>
      </c>
      <c r="L41" s="293">
        <f t="shared" si="5"/>
        <v>0</v>
      </c>
      <c r="M41" s="16" t="s">
        <v>41</v>
      </c>
      <c r="N41" s="43"/>
      <c r="O41" s="76"/>
    </row>
    <row r="42" spans="1:16" ht="14.25" thickBot="1">
      <c r="A42" s="92"/>
      <c r="B42" s="278" t="s">
        <v>293</v>
      </c>
      <c r="C42" s="38" t="s">
        <v>289</v>
      </c>
      <c r="D42" s="41"/>
      <c r="E42" s="39" t="s">
        <v>107</v>
      </c>
      <c r="F42" s="38"/>
      <c r="G42" s="38" t="s">
        <v>236</v>
      </c>
      <c r="H42" s="38"/>
      <c r="I42" s="41"/>
      <c r="J42" s="300">
        <f>SUM(J35:J41)</f>
        <v>1309.423</v>
      </c>
      <c r="K42" s="300">
        <f>SUM(K35:K41)</f>
        <v>2014.6460000000002</v>
      </c>
      <c r="L42" s="300">
        <f>SUM(L35:L41)</f>
        <v>4041.052</v>
      </c>
      <c r="M42" s="39" t="s">
        <v>48</v>
      </c>
      <c r="N42" s="297"/>
      <c r="O42" s="76"/>
      <c r="P42" s="1"/>
    </row>
    <row r="43" spans="2:14" ht="13.5">
      <c r="B43" s="298" t="s">
        <v>294</v>
      </c>
      <c r="C43" s="23"/>
      <c r="D43" s="148"/>
      <c r="E43" s="6" t="s">
        <v>238</v>
      </c>
      <c r="F43" s="193"/>
      <c r="G43" s="193"/>
      <c r="H43" s="6" t="s">
        <v>107</v>
      </c>
      <c r="I43" s="148"/>
      <c r="J43" s="6" t="s">
        <v>240</v>
      </c>
      <c r="K43" s="193"/>
      <c r="L43" s="193"/>
      <c r="M43" s="6"/>
      <c r="N43" s="29"/>
    </row>
    <row r="44" spans="2:14" ht="13.5" customHeight="1">
      <c r="B44" s="403"/>
      <c r="C44" s="58" t="str">
        <f>PDATA2!E6</f>
        <v>売上高</v>
      </c>
      <c r="D44" s="59" t="s">
        <v>78</v>
      </c>
      <c r="E44" s="197">
        <f>J$35/PDATA2!F6</f>
        <v>1.308873</v>
      </c>
      <c r="F44" s="197">
        <f>K$35/PDATA2!G6</f>
        <v>2.2372733333333334</v>
      </c>
      <c r="G44" s="197">
        <f>L$35/PDATA2!H6</f>
        <v>3.6716836363636367</v>
      </c>
      <c r="H44" s="71" t="s">
        <v>81</v>
      </c>
      <c r="I44" s="11" t="str">
        <f>PDATA1!I6</f>
        <v>百万円</v>
      </c>
      <c r="J44" s="303">
        <f>J$42/PDATA2!F6</f>
        <v>1.309423</v>
      </c>
      <c r="K44" s="303">
        <f>K$42/PDATA2!G6</f>
        <v>2.2384955555555557</v>
      </c>
      <c r="L44" s="303">
        <f>L$42/PDATA2!H6</f>
        <v>3.6736836363636365</v>
      </c>
      <c r="M44" s="15" t="s">
        <v>81</v>
      </c>
      <c r="N44" s="45" t="str">
        <f>I44</f>
        <v>百万円</v>
      </c>
    </row>
    <row r="45" spans="2:14" ht="13.5">
      <c r="B45" s="401"/>
      <c r="C45" s="58" t="str">
        <f>PDATA2!E7</f>
        <v>加工高</v>
      </c>
      <c r="D45" s="59" t="s">
        <v>78</v>
      </c>
      <c r="E45" s="197">
        <f>J$35/PDATA2!F7</f>
        <v>1.8698185714285716</v>
      </c>
      <c r="F45" s="197">
        <f>K$35/PDATA2!G7</f>
        <v>3.3559100000000006</v>
      </c>
      <c r="G45" s="197">
        <f>L$35/PDATA2!H7</f>
        <v>5.385136</v>
      </c>
      <c r="H45" s="71" t="s">
        <v>81</v>
      </c>
      <c r="I45" s="11" t="str">
        <f>PDATA1!I7</f>
        <v>百万円</v>
      </c>
      <c r="J45" s="303">
        <f>J$42/PDATA2!F7</f>
        <v>1.8706042857142857</v>
      </c>
      <c r="K45" s="303">
        <f>K$42/PDATA2!G7</f>
        <v>3.3577433333333335</v>
      </c>
      <c r="L45" s="303">
        <f>L$42/PDATA2!H7</f>
        <v>5.388069333333333</v>
      </c>
      <c r="M45" s="15" t="s">
        <v>81</v>
      </c>
      <c r="N45" s="45" t="str">
        <f>I45</f>
        <v>百万円</v>
      </c>
    </row>
    <row r="46" spans="2:14" ht="13.5">
      <c r="B46" s="401"/>
      <c r="C46" s="58" t="str">
        <f>PDATA2!E8</f>
        <v>生産重量</v>
      </c>
      <c r="D46" s="59" t="s">
        <v>78</v>
      </c>
      <c r="E46" s="197">
        <f>J$35/PDATA2!F8</f>
        <v>130.8873</v>
      </c>
      <c r="F46" s="197">
        <f>K$35/PDATA2!G8</f>
        <v>201.35460000000003</v>
      </c>
      <c r="G46" s="197">
        <f>L$35/PDATA2!H8</f>
        <v>403.88520000000005</v>
      </c>
      <c r="H46" s="71" t="s">
        <v>81</v>
      </c>
      <c r="I46" s="11" t="str">
        <f>PDATA1!I8</f>
        <v>ｔ</v>
      </c>
      <c r="J46" s="303">
        <f>J$42/PDATA2!F8</f>
        <v>130.9423</v>
      </c>
      <c r="K46" s="303">
        <f>K$42/PDATA2!G8</f>
        <v>201.46460000000002</v>
      </c>
      <c r="L46" s="303">
        <f>L$42/PDATA2!H8</f>
        <v>404.1052</v>
      </c>
      <c r="M46" s="15" t="s">
        <v>81</v>
      </c>
      <c r="N46" s="45" t="str">
        <f>I46</f>
        <v>ｔ</v>
      </c>
    </row>
    <row r="47" spans="2:14" ht="14.25" thickBot="1">
      <c r="B47" s="402"/>
      <c r="C47" s="58" t="str">
        <f>PDATA2!E9</f>
        <v>従業員</v>
      </c>
      <c r="D47" s="61" t="s">
        <v>78</v>
      </c>
      <c r="E47" s="197">
        <f>J$35/PDATA2!F9</f>
        <v>43.6291</v>
      </c>
      <c r="F47" s="197">
        <f>K$35/PDATA2!G9</f>
        <v>57.52988571428572</v>
      </c>
      <c r="G47" s="197">
        <f>L$35/PDATA2!H9</f>
        <v>100.97130000000001</v>
      </c>
      <c r="H47" s="71" t="s">
        <v>81</v>
      </c>
      <c r="I47" s="66" t="str">
        <f>PDATA1!I9</f>
        <v>人</v>
      </c>
      <c r="J47" s="303">
        <f>J$42/PDATA2!F9</f>
        <v>43.64743333333333</v>
      </c>
      <c r="K47" s="303">
        <f>K$42/PDATA2!G9</f>
        <v>57.56131428571429</v>
      </c>
      <c r="L47" s="303">
        <f>L$42/PDATA2!H9</f>
        <v>101.0263</v>
      </c>
      <c r="M47" s="16" t="s">
        <v>81</v>
      </c>
      <c r="N47" s="43" t="str">
        <f>I47</f>
        <v>人</v>
      </c>
    </row>
    <row r="48" spans="2:14" ht="13.5">
      <c r="B48" s="101"/>
      <c r="C48" s="101"/>
      <c r="D48" s="101"/>
      <c r="E48" s="101"/>
      <c r="F48" s="101"/>
      <c r="G48" s="101"/>
      <c r="H48" s="101"/>
      <c r="I48" s="104"/>
      <c r="J48" s="104"/>
      <c r="K48" s="104"/>
      <c r="L48" s="104"/>
      <c r="M48" s="104"/>
      <c r="N48" s="3"/>
    </row>
    <row r="51" ht="13.5">
      <c r="J51" s="24"/>
    </row>
  </sheetData>
  <sheetProtection/>
  <mergeCells count="1">
    <mergeCell ref="B44:B47"/>
  </mergeCells>
  <printOptions/>
  <pageMargins left="0.787" right="0.787" top="0.984" bottom="0.984" header="0.512" footer="0.512"/>
  <pageSetup horizontalDpi="600" verticalDpi="600" orientation="landscape" paperSize="9" r:id="rId1"/>
  <headerFooter alignWithMargins="0">
    <oddHeader>&amp;C&amp;A</oddHeader>
    <oddFooter>&amp;C&amp;P</oddFooter>
  </headerFooter>
</worksheet>
</file>

<file path=xl/worksheets/sheet6.xml><?xml version="1.0" encoding="utf-8"?>
<worksheet xmlns="http://schemas.openxmlformats.org/spreadsheetml/2006/main" xmlns:r="http://schemas.openxmlformats.org/officeDocument/2006/relationships">
  <dimension ref="B1:M17"/>
  <sheetViews>
    <sheetView zoomScalePageLayoutView="0" workbookViewId="0" topLeftCell="A1">
      <selection activeCell="H40" sqref="H40"/>
    </sheetView>
  </sheetViews>
  <sheetFormatPr defaultColWidth="9.00390625" defaultRowHeight="13.5"/>
  <cols>
    <col min="1" max="1" width="3.25390625" style="0" customWidth="1"/>
    <col min="2" max="2" width="9.625" style="0" customWidth="1"/>
    <col min="3" max="3" width="8.25390625" style="0" customWidth="1"/>
    <col min="4" max="4" width="5.125" style="0" customWidth="1"/>
    <col min="5" max="5" width="3.25390625" style="0" customWidth="1"/>
    <col min="6" max="6" width="6.375" style="0" customWidth="1"/>
    <col min="7" max="7" width="11.00390625" style="0" customWidth="1"/>
    <col min="8" max="8" width="10.00390625" style="0" customWidth="1"/>
    <col min="9" max="9" width="10.875" style="0" customWidth="1"/>
    <col min="10" max="10" width="10.00390625" style="0" customWidth="1"/>
    <col min="11" max="11" width="9.875" style="0" customWidth="1"/>
    <col min="12" max="12" width="10.25390625" style="0" customWidth="1"/>
  </cols>
  <sheetData>
    <row r="1" spans="2:12" ht="13.5">
      <c r="B1" s="21" t="s">
        <v>39</v>
      </c>
      <c r="C1" s="21"/>
      <c r="D1" s="21"/>
      <c r="E1" s="21"/>
      <c r="J1" s="198"/>
      <c r="K1" s="198"/>
      <c r="L1" s="198"/>
    </row>
    <row r="2" spans="2:13" ht="13.5">
      <c r="B2" s="20" t="s">
        <v>40</v>
      </c>
      <c r="I2" s="83"/>
      <c r="J2" s="308" t="s">
        <v>291</v>
      </c>
      <c r="K2" s="310"/>
      <c r="L2" s="312"/>
      <c r="M2" s="313"/>
    </row>
    <row r="3" spans="7:11" ht="14.25" thickBot="1">
      <c r="G3" s="4" t="s">
        <v>50</v>
      </c>
      <c r="H3" s="4" t="s">
        <v>50</v>
      </c>
      <c r="I3" s="4" t="s">
        <v>50</v>
      </c>
      <c r="K3" s="199" t="s">
        <v>97</v>
      </c>
    </row>
    <row r="4" spans="2:13" ht="14.25" thickBot="1">
      <c r="B4" s="315" t="s">
        <v>107</v>
      </c>
      <c r="C4" s="316" t="s">
        <v>46</v>
      </c>
      <c r="D4" s="180"/>
      <c r="E4" s="68" t="s">
        <v>51</v>
      </c>
      <c r="F4" s="69"/>
      <c r="G4" s="22" t="str">
        <f>PDATA1!F5</f>
        <v>2004年上期</v>
      </c>
      <c r="H4" s="22" t="str">
        <f>PDATA1!G5</f>
        <v>2004年下期</v>
      </c>
      <c r="I4" s="70" t="str">
        <f>PDATA1!H5</f>
        <v>2005年上期</v>
      </c>
      <c r="J4" s="22" t="str">
        <f>PDATA2!F5</f>
        <v>2005年下期</v>
      </c>
      <c r="K4" s="22" t="str">
        <f>PDATA2!G5</f>
        <v>2006年上期</v>
      </c>
      <c r="L4" s="70" t="str">
        <f>PDATA2!H5</f>
        <v>2006年下期</v>
      </c>
      <c r="M4" s="76"/>
    </row>
    <row r="5" spans="2:13" ht="24" customHeight="1">
      <c r="B5" s="404" t="s">
        <v>298</v>
      </c>
      <c r="C5" s="405"/>
      <c r="D5" s="317" t="s">
        <v>53</v>
      </c>
      <c r="E5" s="318" t="str">
        <f>ＣＯ2_1!M35</f>
        <v>kg</v>
      </c>
      <c r="F5" s="319" t="s">
        <v>55</v>
      </c>
      <c r="G5" s="320">
        <f>ＣＯ2_1!J35</f>
        <v>2124.463</v>
      </c>
      <c r="H5" s="320">
        <f>ＣＯ2_1!K35</f>
        <v>2071.526</v>
      </c>
      <c r="I5" s="320">
        <f>ＣＯ2_1!L35</f>
        <v>4095.8520000000003</v>
      </c>
      <c r="J5" s="320">
        <f>ＣＯ2_2!J35</f>
        <v>1308.873</v>
      </c>
      <c r="K5" s="320">
        <f>ＣＯ2_2!K35</f>
        <v>2013.5460000000003</v>
      </c>
      <c r="L5" s="321">
        <f>ＣＯ2_2!L35</f>
        <v>4038.8520000000003</v>
      </c>
      <c r="M5" s="76"/>
    </row>
    <row r="6" spans="2:13" ht="13.5">
      <c r="B6" s="112" t="str">
        <f>PDATA1!E6</f>
        <v>売上高</v>
      </c>
      <c r="C6" s="113" t="s">
        <v>78</v>
      </c>
      <c r="D6" s="114" t="s">
        <v>81</v>
      </c>
      <c r="E6" s="115"/>
      <c r="F6" s="11" t="str">
        <f>PDATA1!I6</f>
        <v>百万円</v>
      </c>
      <c r="G6" s="67">
        <f>ＣＯ2_1!E44</f>
        <v>2.124463</v>
      </c>
      <c r="H6" s="67">
        <f>ＣＯ2_1!F44</f>
        <v>2.3016955555555554</v>
      </c>
      <c r="I6" s="67">
        <f>ＣＯ2_1!G44</f>
        <v>3.7235018181818185</v>
      </c>
      <c r="J6" s="67">
        <f>ＣＯ2_2!E44</f>
        <v>1.308873</v>
      </c>
      <c r="K6" s="67">
        <f>ＣＯ2_2!F44</f>
        <v>2.2372733333333334</v>
      </c>
      <c r="L6" s="306">
        <f>ＣＯ2_2!G44</f>
        <v>3.6716836363636367</v>
      </c>
      <c r="M6" s="76"/>
    </row>
    <row r="7" spans="2:13" ht="13.5">
      <c r="B7" s="112" t="str">
        <f>PDATA1!E7</f>
        <v>加工高</v>
      </c>
      <c r="C7" s="113" t="s">
        <v>78</v>
      </c>
      <c r="D7" s="114" t="s">
        <v>81</v>
      </c>
      <c r="E7" s="115"/>
      <c r="F7" s="11" t="str">
        <f>PDATA1!I7</f>
        <v>百万円</v>
      </c>
      <c r="G7" s="67">
        <f>ＣＯ2_1!E45</f>
        <v>3.0349471428571433</v>
      </c>
      <c r="H7" s="67">
        <f>ＣＯ2_1!F45</f>
        <v>3.452543333333333</v>
      </c>
      <c r="I7" s="67">
        <f>ＣＯ2_1!G45</f>
        <v>5.461136000000001</v>
      </c>
      <c r="J7" s="67">
        <f>ＣＯ2_2!E45</f>
        <v>1.8698185714285716</v>
      </c>
      <c r="K7" s="67">
        <f>ＣＯ2_2!F45</f>
        <v>3.3559100000000006</v>
      </c>
      <c r="L7" s="306">
        <f>ＣＯ2_2!G45</f>
        <v>5.385136</v>
      </c>
      <c r="M7" s="76"/>
    </row>
    <row r="8" spans="2:13" ht="13.5">
      <c r="B8" s="112" t="str">
        <f>PDATA1!E8</f>
        <v>生産重量</v>
      </c>
      <c r="C8" s="113" t="s">
        <v>78</v>
      </c>
      <c r="D8" s="114" t="s">
        <v>81</v>
      </c>
      <c r="E8" s="115"/>
      <c r="F8" s="11" t="str">
        <f>PDATA1!I8</f>
        <v>ｔ</v>
      </c>
      <c r="G8" s="67">
        <f>ＣＯ2_1!E46</f>
        <v>212.4463</v>
      </c>
      <c r="H8" s="67">
        <f>ＣＯ2_1!F46</f>
        <v>207.15259999999998</v>
      </c>
      <c r="I8" s="67">
        <f>ＣＯ2_1!G46</f>
        <v>409.58520000000004</v>
      </c>
      <c r="J8" s="67">
        <f>ＣＯ2_2!E46</f>
        <v>130.8873</v>
      </c>
      <c r="K8" s="67">
        <f>ＣＯ2_2!F46</f>
        <v>201.35460000000003</v>
      </c>
      <c r="L8" s="306">
        <f>ＣＯ2_2!G46</f>
        <v>403.88520000000005</v>
      </c>
      <c r="M8" s="76"/>
    </row>
    <row r="9" spans="2:13" ht="14.25" thickBot="1">
      <c r="B9" s="116" t="str">
        <f>PDATA1!E9</f>
        <v>従業員</v>
      </c>
      <c r="C9" s="117" t="s">
        <v>78</v>
      </c>
      <c r="D9" s="118" t="s">
        <v>81</v>
      </c>
      <c r="E9" s="119"/>
      <c r="F9" s="66" t="str">
        <f>PDATA1!I9</f>
        <v>人</v>
      </c>
      <c r="G9" s="304">
        <f>ＣＯ2_1!E47</f>
        <v>70.81543333333335</v>
      </c>
      <c r="H9" s="304">
        <f>ＣＯ2_1!F47</f>
        <v>59.18645714285714</v>
      </c>
      <c r="I9" s="304">
        <f>ＣＯ2_1!G47</f>
        <v>102.39630000000001</v>
      </c>
      <c r="J9" s="304">
        <f>ＣＯ2_2!E47</f>
        <v>43.6291</v>
      </c>
      <c r="K9" s="304">
        <f>ＣＯ2_2!F47</f>
        <v>57.52988571428572</v>
      </c>
      <c r="L9" s="307">
        <f>ＣＯ2_2!G47</f>
        <v>100.97130000000001</v>
      </c>
      <c r="M9" s="76"/>
    </row>
    <row r="10" spans="2:13" ht="27" customHeight="1">
      <c r="B10" s="404" t="s">
        <v>299</v>
      </c>
      <c r="C10" s="405"/>
      <c r="D10" s="322" t="s">
        <v>53</v>
      </c>
      <c r="E10" s="318" t="str">
        <f>ＣＯ2_1!M42</f>
        <v>kg</v>
      </c>
      <c r="F10" s="323" t="s">
        <v>55</v>
      </c>
      <c r="G10" s="324">
        <f>ＣＯ2_1!J42</f>
        <v>2125.0130000000004</v>
      </c>
      <c r="H10" s="324">
        <f>ＣＯ2_1!K42</f>
        <v>2072.6259999999997</v>
      </c>
      <c r="I10" s="324">
        <f>ＣＯ2_1!L42</f>
        <v>4098.052000000001</v>
      </c>
      <c r="J10" s="324">
        <f>ＣＯ2_2!J42</f>
        <v>1309.423</v>
      </c>
      <c r="K10" s="324">
        <f>ＣＯ2_2!K42</f>
        <v>2014.6460000000002</v>
      </c>
      <c r="L10" s="325">
        <f>ＣＯ2_2!L42</f>
        <v>4041.052</v>
      </c>
      <c r="M10" s="76"/>
    </row>
    <row r="11" spans="2:13" ht="13.5">
      <c r="B11" s="112" t="str">
        <f>B6</f>
        <v>売上高</v>
      </c>
      <c r="C11" s="113" t="s">
        <v>78</v>
      </c>
      <c r="D11" s="114" t="s">
        <v>81</v>
      </c>
      <c r="E11" s="115"/>
      <c r="F11" s="11" t="str">
        <f>F6</f>
        <v>百万円</v>
      </c>
      <c r="G11" s="67">
        <f>ＣＯ2_1!J44</f>
        <v>2.1250130000000005</v>
      </c>
      <c r="H11" s="67">
        <f>ＣＯ2_1!K44</f>
        <v>2.3029177777777776</v>
      </c>
      <c r="I11" s="67">
        <f>ＣＯ2_1!L44</f>
        <v>3.7255018181818187</v>
      </c>
      <c r="J11" s="67">
        <f>ＣＯ2_2!J44</f>
        <v>1.309423</v>
      </c>
      <c r="K11" s="67">
        <f>ＣＯ2_2!K44</f>
        <v>2.2384955555555557</v>
      </c>
      <c r="L11" s="306">
        <f>ＣＯ2_2!L44</f>
        <v>3.6736836363636365</v>
      </c>
      <c r="M11" s="76"/>
    </row>
    <row r="12" spans="2:13" ht="13.5">
      <c r="B12" s="112" t="str">
        <f>B7</f>
        <v>加工高</v>
      </c>
      <c r="C12" s="113" t="s">
        <v>78</v>
      </c>
      <c r="D12" s="114" t="s">
        <v>81</v>
      </c>
      <c r="E12" s="115"/>
      <c r="F12" s="11" t="str">
        <f>F7</f>
        <v>百万円</v>
      </c>
      <c r="G12" s="67">
        <f>ＣＯ2_1!J45</f>
        <v>3.035732857142858</v>
      </c>
      <c r="H12" s="67">
        <f>ＣＯ2_1!K45</f>
        <v>3.454376666666666</v>
      </c>
      <c r="I12" s="67">
        <f>ＣＯ2_1!L45</f>
        <v>5.4640693333333346</v>
      </c>
      <c r="J12" s="67">
        <f>ＣＯ2_2!J45</f>
        <v>1.8706042857142857</v>
      </c>
      <c r="K12" s="67">
        <f>ＣＯ2_2!K45</f>
        <v>3.3577433333333335</v>
      </c>
      <c r="L12" s="306">
        <f>ＣＯ2_2!L45</f>
        <v>5.388069333333333</v>
      </c>
      <c r="M12" s="76"/>
    </row>
    <row r="13" spans="2:13" ht="13.5">
      <c r="B13" s="112" t="str">
        <f>B8</f>
        <v>生産重量</v>
      </c>
      <c r="C13" s="113" t="s">
        <v>78</v>
      </c>
      <c r="D13" s="114" t="s">
        <v>81</v>
      </c>
      <c r="E13" s="115"/>
      <c r="F13" s="11" t="str">
        <f>F8</f>
        <v>ｔ</v>
      </c>
      <c r="G13" s="67">
        <f>ＣＯ2_1!J46</f>
        <v>212.50130000000004</v>
      </c>
      <c r="H13" s="67">
        <f>ＣＯ2_1!K46</f>
        <v>207.26259999999996</v>
      </c>
      <c r="I13" s="67">
        <f>ＣＯ2_1!L46</f>
        <v>409.80520000000007</v>
      </c>
      <c r="J13" s="67">
        <f>ＣＯ2_2!J46</f>
        <v>130.9423</v>
      </c>
      <c r="K13" s="67">
        <f>ＣＯ2_2!K46</f>
        <v>201.46460000000002</v>
      </c>
      <c r="L13" s="306">
        <f>ＣＯ2_2!L46</f>
        <v>404.1052</v>
      </c>
      <c r="M13" s="76"/>
    </row>
    <row r="14" spans="2:13" ht="14.25" thickBot="1">
      <c r="B14" s="116" t="str">
        <f>B9</f>
        <v>従業員</v>
      </c>
      <c r="C14" s="117" t="s">
        <v>78</v>
      </c>
      <c r="D14" s="118" t="s">
        <v>81</v>
      </c>
      <c r="E14" s="119"/>
      <c r="F14" s="66" t="str">
        <f>F9</f>
        <v>人</v>
      </c>
      <c r="G14" s="304">
        <f>ＣＯ2_1!J47</f>
        <v>70.83376666666668</v>
      </c>
      <c r="H14" s="304">
        <f>ＣＯ2_1!K47</f>
        <v>59.21788571428571</v>
      </c>
      <c r="I14" s="304">
        <f>ＣＯ2_1!L47</f>
        <v>102.45130000000002</v>
      </c>
      <c r="J14" s="304">
        <f>ＣＯ2_2!J47</f>
        <v>43.64743333333333</v>
      </c>
      <c r="K14" s="304">
        <f>ＣＯ2_2!K47</f>
        <v>57.56131428571429</v>
      </c>
      <c r="L14" s="307">
        <f>ＣＯ2_2!L47</f>
        <v>101.0263</v>
      </c>
      <c r="M14" s="76"/>
    </row>
    <row r="15" spans="2:12" ht="13.5">
      <c r="B15" s="101"/>
      <c r="C15" s="101"/>
      <c r="D15" s="101"/>
      <c r="E15" s="101"/>
      <c r="F15" s="101"/>
      <c r="G15" s="305"/>
      <c r="H15" s="200" t="s">
        <v>290</v>
      </c>
      <c r="I15" s="305"/>
      <c r="J15" s="101"/>
      <c r="K15" s="101"/>
      <c r="L15" s="101"/>
    </row>
    <row r="16" spans="6:10" ht="13.5">
      <c r="F16" s="83"/>
      <c r="G16" s="308" t="s">
        <v>303</v>
      </c>
      <c r="H16" s="310"/>
      <c r="I16" s="312"/>
      <c r="J16" s="313"/>
    </row>
    <row r="17" spans="7:9" ht="13.5">
      <c r="G17" s="309"/>
      <c r="H17" s="311"/>
      <c r="I17" s="311"/>
    </row>
  </sheetData>
  <sheetProtection/>
  <mergeCells count="2">
    <mergeCell ref="B5:C5"/>
    <mergeCell ref="B10:C10"/>
  </mergeCells>
  <printOptions/>
  <pageMargins left="0.787" right="0.787" top="0.984" bottom="0.984" header="0.512" footer="0.512"/>
  <pageSetup horizontalDpi="600" verticalDpi="600" orientation="landscape" paperSize="9" scale="95" r:id="rId1"/>
  <headerFooter alignWithMargins="0">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ＮＥＣフィールドサービス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dc:creator>
  <cp:keywords/>
  <dc:description/>
  <cp:lastModifiedBy>nishimura saburo</cp:lastModifiedBy>
  <cp:lastPrinted>2008-04-17T01:50:39Z</cp:lastPrinted>
  <dcterms:created xsi:type="dcterms:W3CDTF">2000-06-01T00:43:24Z</dcterms:created>
  <dcterms:modified xsi:type="dcterms:W3CDTF">2008-04-17T02:22:38Z</dcterms:modified>
  <cp:category/>
  <cp:version/>
  <cp:contentType/>
  <cp:contentStatus/>
</cp:coreProperties>
</file>